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ข้อมูล OD\OneDrive - Walailak University\CoE_RC\2568\"/>
    </mc:Choice>
  </mc:AlternateContent>
  <bookViews>
    <workbookView xWindow="0" yWindow="0" windowWidth="13770" windowHeight="6600" activeTab="2"/>
  </bookViews>
  <sheets>
    <sheet name="สรุปผลการดำเนินงาน" sheetId="1" r:id="rId1"/>
    <sheet name="รายชื่อสมาชิกศูนย์" sheetId="7" r:id="rId2"/>
    <sheet name="KPI I. ด้านแผนงานวิจัย " sheetId="2" r:id="rId3"/>
    <sheet name="KPI II. ด้านทุนวิจัย " sheetId="3" r:id="rId4"/>
    <sheet name="KPI III.ด้านผลงานวิจัยตีพิมพ์  " sheetId="4" r:id="rId5"/>
    <sheet name="KPI IV. ด้านนวัตกรรม " sheetId="5" r:id="rId6"/>
    <sheet name="KPI V. ด้านการขับเคลื่อน" sheetId="6" r:id="rId7"/>
  </sheets>
  <definedNames>
    <definedName name="_Hlk118522219" localSheetId="0">สรุปผลการดำเนินงาน!$A$9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s="1"/>
  <c r="F15" i="1"/>
  <c r="E15" i="1"/>
  <c r="L10" i="3"/>
  <c r="J10" i="3"/>
  <c r="E35" i="1" l="1"/>
  <c r="E34" i="1"/>
  <c r="E30" i="1"/>
  <c r="E29" i="1"/>
  <c r="E27" i="1"/>
  <c r="E26" i="1"/>
  <c r="I4" i="6"/>
  <c r="E34" i="6"/>
  <c r="E36" i="1" s="1"/>
  <c r="F36" i="1" s="1"/>
  <c r="E18" i="6" l="1"/>
  <c r="E8" i="5"/>
  <c r="F8" i="5"/>
  <c r="G8" i="5"/>
  <c r="D8" i="5"/>
  <c r="E16" i="4"/>
  <c r="D16" i="4"/>
  <c r="F16" i="4"/>
  <c r="G16" i="4"/>
  <c r="J16" i="4"/>
  <c r="I16" i="4"/>
  <c r="D3" i="7" l="1"/>
  <c r="F37" i="1"/>
  <c r="F30" i="1"/>
  <c r="F29" i="1"/>
  <c r="F26" i="1"/>
  <c r="F27" i="1"/>
  <c r="I5" i="6" l="1"/>
  <c r="I6" i="6"/>
  <c r="I7" i="6"/>
  <c r="I8" i="6"/>
  <c r="F34" i="1" l="1"/>
  <c r="F18" i="6"/>
  <c r="L5" i="3" l="1"/>
  <c r="L6" i="3"/>
  <c r="L7" i="3"/>
  <c r="L8" i="3"/>
  <c r="K5" i="3"/>
  <c r="K6" i="3"/>
  <c r="K7" i="3"/>
  <c r="K8" i="3"/>
  <c r="J5" i="3"/>
  <c r="J6" i="3"/>
  <c r="J7" i="3"/>
  <c r="J8" i="3"/>
  <c r="K4" i="3"/>
  <c r="L4" i="3"/>
  <c r="J4" i="3"/>
  <c r="E23" i="1" l="1"/>
  <c r="E22" i="1"/>
  <c r="E21" i="1"/>
  <c r="E20" i="1"/>
  <c r="E19" i="1"/>
  <c r="E18" i="1"/>
  <c r="F23" i="1" l="1"/>
  <c r="F22" i="1"/>
  <c r="F21" i="1"/>
  <c r="F20" i="1"/>
  <c r="F19" i="1"/>
  <c r="F18" i="1"/>
  <c r="F35" i="1"/>
  <c r="L9" i="3" l="1"/>
  <c r="K9" i="3"/>
  <c r="J9" i="3"/>
  <c r="G11" i="2" l="1"/>
  <c r="E12" i="1" s="1"/>
  <c r="F12" i="1" s="1"/>
  <c r="H11" i="2"/>
  <c r="E13" i="1" s="1"/>
  <c r="F13" i="1" s="1"/>
</calcChain>
</file>

<file path=xl/sharedStrings.xml><?xml version="1.0" encoding="utf-8"?>
<sst xmlns="http://schemas.openxmlformats.org/spreadsheetml/2006/main" count="220" uniqueCount="180">
  <si>
    <t>ศูนย์ความเป็นเลิศ/ศูนย์วิจัย...........................................</t>
  </si>
  <si>
    <t>ลำดับ</t>
  </si>
  <si>
    <t>ชื่อ-สกุล</t>
  </si>
  <si>
    <t>สรุปผลการดำเนินงานประจำปี...................</t>
  </si>
  <si>
    <t>รายชื่อสมาชิกในปีงบประมาณ</t>
  </si>
  <si>
    <t>ตัวชี้วัดผลการดำเนินงาน</t>
  </si>
  <si>
    <t>หน่วยนับ</t>
  </si>
  <si>
    <t>การคิดคะแนน</t>
  </si>
  <si>
    <t>ผลการ</t>
  </si>
  <si>
    <t>คะแนนที่ได้</t>
  </si>
  <si>
    <t>ต่อหน่วย</t>
  </si>
  <si>
    <t>ดำเนินงาน</t>
  </si>
  <si>
    <t>I. ด้านแผนงานวิจัย</t>
  </si>
  <si>
    <t>1 แผน</t>
  </si>
  <si>
    <t xml:space="preserve">II. ด้านทุนวิจัย </t>
  </si>
  <si>
    <t>1 ล้านบาท</t>
  </si>
  <si>
    <t>1 เรื่อง</t>
  </si>
  <si>
    <t>1 ชิ้น</t>
  </si>
  <si>
    <t>V. ด้านการขับเคลื่อน</t>
  </si>
  <si>
    <t>มี/ไม่มี</t>
  </si>
  <si>
    <t>0/-10</t>
  </si>
  <si>
    <t>คน</t>
  </si>
  <si>
    <t>แหล่งทุน</t>
  </si>
  <si>
    <t>งบประมาณตามสัญญา (บาท)</t>
  </si>
  <si>
    <t>ระยะเวลา</t>
  </si>
  <si>
    <t>ระยะเวลา (เดือน)</t>
  </si>
  <si>
    <t>งบประมาณในปีงบประมาณ 2565</t>
  </si>
  <si>
    <t>ส่วนภาครัฐ</t>
  </si>
  <si>
    <t>ส่วนภาคเอกชน</t>
  </si>
  <si>
    <t>ตามสัญญารับทุน</t>
  </si>
  <si>
    <t>ในปีงบประมาณ</t>
  </si>
  <si>
    <t>ตัวอย่าง</t>
  </si>
  <si>
    <t>บพข.</t>
  </si>
  <si>
    <t>1 มิ.ย.61-30 พ.ค.64 (36 เดือน)</t>
  </si>
  <si>
    <t xml:space="preserve">หมายเหตุ </t>
  </si>
  <si>
    <t xml:space="preserve"> </t>
  </si>
  <si>
    <t>ชื่อแผนงานวิจัย</t>
  </si>
  <si>
    <t>ชื่อหัวหน้าแผนงาน</t>
  </si>
  <si>
    <t>นาย ข.</t>
  </si>
  <si>
    <t xml:space="preserve"> -โครงการย่อย 1  </t>
  </si>
  <si>
    <t xml:space="preserve">แผนงานวิจัย ก. </t>
  </si>
  <si>
    <t xml:space="preserve"> -โครงการย่อย 2</t>
  </si>
  <si>
    <t>นางสาว B.</t>
  </si>
  <si>
    <t>นาย A.</t>
  </si>
  <si>
    <t>แผนงานวิจัยที่ได้รับทุนวิจัยมูลฐาน</t>
  </si>
  <si>
    <t>-</t>
  </si>
  <si>
    <t>รวมแผนงานวิจัย</t>
  </si>
  <si>
    <t>นาย ก.</t>
  </si>
  <si>
    <t>Fundamental Fund</t>
  </si>
  <si>
    <t>ชื่อโครงการ</t>
  </si>
  <si>
    <t>ชื่อหัวหน้าโครงการ</t>
  </si>
  <si>
    <t>โครงการ ก.</t>
  </si>
  <si>
    <t>สมาชิก</t>
  </si>
  <si>
    <t>รวมงบประมาณ</t>
  </si>
  <si>
    <r>
      <rPr>
        <b/>
        <sz val="18"/>
        <color theme="1"/>
        <rFont val="TH SarabunPSK"/>
        <family val="2"/>
      </rPr>
      <t xml:space="preserve">2. ทุนวิจัยที่ได้รับทุนจากแหล่งทุนภายนอก </t>
    </r>
    <r>
      <rPr>
        <sz val="16"/>
        <color rgb="FFFF0000"/>
        <rFont val="TH SarabunPSK"/>
        <family val="2"/>
      </rPr>
      <t>(นับเฉพาะ (1) ไม่รวมทุนบุคคล ทุนส่วนตัว ทุนส่วนที่มหาวิทยาลัยร่วมสมทบ (2) เป็นโครงการวิจัยที่สอดคล้องกับยุทธศาสตร์ของศูนย์ (3) นับเฉพาะโครงการวิจัยที่สมาชิก CoE/RC เป็นหัวหน้าโครงการ และคิดเงินตามปีงบประมาณ)</t>
    </r>
  </si>
  <si>
    <r>
      <t xml:space="preserve">1. แผนงานวิจัยที่ได้รับทุนอุดหนุนการวิจัยจากแหล่งทุนภายนอก </t>
    </r>
    <r>
      <rPr>
        <b/>
        <sz val="14"/>
        <color rgb="FFFF0000"/>
        <rFont val="TH SarabunPSK"/>
        <family val="2"/>
      </rPr>
      <t>(นับเฉพาะ(1) แผนงานได้รับทุนวิจัย (2) ให้คะแนนกับ CoE, RC ที่หัวหน้าแผนงานสังกัด (3) เป็นแผนงานวิจัยที่สอดคล้องกับยุทธศาสตร์ของศูนย์ และ (4) นับแผนงานที่มีระยะเวลาดำเนินการคาบเกี่ยวปีงบประมาณ โดยที่ 1 แผนงานสามารถนำมาคิดคะแนนได้เพียงครั้งเดียว)</t>
    </r>
  </si>
  <si>
    <t>ทุนวิจัยจากต่างประเทศ</t>
  </si>
  <si>
    <t>รวมจำนวนบทความวิจัย</t>
  </si>
  <si>
    <t>(เขียนตามหลักการเขียนเอกสารอ้างอิงและใช้อักษรตัวหนาที่ชื่อของสมาชิกศูนย์)</t>
  </si>
  <si>
    <t>บทความ</t>
  </si>
  <si>
    <t>สถานะความเป็นเจ้าของบทความ</t>
  </si>
  <si>
    <r>
      <t xml:space="preserve">ฐานข้อมูล SCOPUS </t>
    </r>
    <r>
      <rPr>
        <b/>
        <sz val="14"/>
        <rFont val="TH SarabunPSK"/>
        <family val="2"/>
      </rPr>
      <t>(ใส่เลข 1 ในช่องที่เลือก)</t>
    </r>
  </si>
  <si>
    <t>ชื่อเจ้าของผลงาน</t>
  </si>
  <si>
    <t xml:space="preserve">ตัวอย่าง </t>
  </si>
  <si>
    <t>ผศ.ดร.กิตติพงค์ คุณจริยกุล</t>
  </si>
  <si>
    <r>
      <rPr>
        <b/>
        <sz val="16"/>
        <color theme="1"/>
        <rFont val="TH SarabunPSK"/>
        <family val="2"/>
      </rPr>
      <t xml:space="preserve">Kunchariyakun, K., </t>
    </r>
    <r>
      <rPr>
        <sz val="16"/>
        <color theme="1"/>
        <rFont val="TH SarabunPSK"/>
        <family val="2"/>
      </rPr>
      <t>Sinyoung, S. and Kajitvichyanukul, P.,</t>
    </r>
    <r>
      <rPr>
        <b/>
        <sz val="16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 xml:space="preserve">2022. Comparative microstructures and mechanical properties of mortar
 incorporating wood fiber waste from various curing conditions. Case Studies in Construction Materials, (16) e00855. </t>
    </r>
    <r>
      <rPr>
        <u/>
        <sz val="16"/>
        <color rgb="FF1155CC"/>
        <rFont val="TH SarabunPSK"/>
        <family val="2"/>
      </rPr>
      <t>https://doi.org/10.1016/j.cscm.2021.e00855</t>
    </r>
  </si>
  <si>
    <t>first author</t>
  </si>
  <si>
    <t>ความร่วมมือกับสถาบันต่างประเทศ</t>
  </si>
  <si>
    <t>ชื่อผลงานที่ได้รับการจดทะเบียน</t>
  </si>
  <si>
    <t>วัน/เดือน/ปี ที่ได้</t>
  </si>
  <si>
    <t>(ใช้อักษรตัวหนาที่ชื่อของสมาชิกศูนย์)</t>
  </si>
  <si>
    <t>รับการจดทะเบียน</t>
  </si>
  <si>
    <t>รวมจำนวนผลงานด้านนวัตกรรม</t>
  </si>
  <si>
    <t>4.ด้านนวัตกรรม</t>
  </si>
  <si>
    <t>5. ด้านการขับเคลื่อน</t>
  </si>
  <si>
    <t>หัวข้องานประชุมที่จัด</t>
  </si>
  <si>
    <t>วัน/เดือน/ปี</t>
  </si>
  <si>
    <t>รูปแบบการจัด</t>
  </si>
  <si>
    <t xml:space="preserve">รูปแบบ International Conference หรือ Mini-conference หรือ Webinar หรือ Symposium </t>
  </si>
  <si>
    <t>จำนวนผู้เข้าร่วมงาน</t>
  </si>
  <si>
    <t>ต่างชาติจำนวนกี่ประเทศ/ประเทศใดบ้าง</t>
  </si>
  <si>
    <t>จำนวนต่างชาติกี่คน</t>
  </si>
  <si>
    <t>หมายเหตุ</t>
  </si>
  <si>
    <t>สถานะการเป็นเจ้าภาพ</t>
  </si>
  <si>
    <t>หลัก</t>
  </si>
  <si>
    <t>สำนักวิชา</t>
  </si>
  <si>
    <t>หัวหน้าศูนย์.....................................................................</t>
  </si>
  <si>
    <t xml:space="preserve">IV. ด้านนวัตกรรม </t>
  </si>
  <si>
    <t>ชื่อสมาชิกใหม่</t>
  </si>
  <si>
    <t>ชื่อสถาบัน/หน่วยงานต่างประเทศ</t>
  </si>
  <si>
    <t>คะแนนผลการดำเนินงานรวม</t>
  </si>
  <si>
    <t>การมีส่วนร่วมในผลงานวิจัยตีพิมพ์ (ระบุตามลำดับ KPI III.)</t>
  </si>
  <si>
    <t>(correspondent author, first author, co-author)</t>
  </si>
  <si>
    <t xml:space="preserve">แนบหลักฐานสิทธิบัตร/อนุสิทธิบัตร </t>
  </si>
  <si>
    <t xml:space="preserve">รายชื่อสมาชิกใหม่ระหว่างปีงบประมาณ </t>
  </si>
  <si>
    <r>
      <t xml:space="preserve">การมีส่วนร่วมในผลงานวิจัยตีพิมพ์ (ระบุตามลำดับ KPI III.) </t>
    </r>
    <r>
      <rPr>
        <b/>
        <sz val="16"/>
        <color rgb="FFFF0000"/>
        <rFont val="TH SarabunPSK"/>
        <family val="2"/>
      </rPr>
      <t>ไม่อยู่ในเงื่อนไขข้อที่ 11.1.3</t>
    </r>
  </si>
  <si>
    <t>สถานะในโครงการวิจัย</t>
  </si>
  <si>
    <r>
      <t xml:space="preserve">III. ด้านผลงานวิจัยตีพิมพ์ </t>
    </r>
    <r>
      <rPr>
        <sz val="16"/>
        <color theme="1"/>
        <rFont val="TH Sarabun New"/>
        <family val="2"/>
      </rPr>
      <t xml:space="preserve"> </t>
    </r>
  </si>
  <si>
    <t xml:space="preserve"> (ข้อ 10)</t>
  </si>
  <si>
    <t>(การเป็นเจ้าภาพร่วมต้องมี section ที่ CoE/RC เป็นเจ้าภาพ)</t>
  </si>
  <si>
    <t xml:space="preserve"> (ข้อ 1)/ แผน</t>
  </si>
  <si>
    <t xml:space="preserve"> (ข้อ 2)/ แผน</t>
  </si>
  <si>
    <t>ข้อ 2. แผนงานวิจัยที่ได้รับทุนวิจัยมูลฐาน (Fundamental Fund) ที่มีสมาชิกของ CoE/RC เป็นหัวหน้าแผนงาน</t>
  </si>
  <si>
    <t xml:space="preserve">Percentile  &gt; 85 (ข้อ 6) </t>
  </si>
  <si>
    <t>Q1 (ข้อ 7)</t>
  </si>
  <si>
    <t>Q2 (ข้อ 8)</t>
  </si>
  <si>
    <t>Q3/Q4 (ข้อ 9)</t>
  </si>
  <si>
    <t>ได้รับการจัดอันดับที่ 800 ของโลกขึ้นไป (ข้อ 10)</t>
  </si>
  <si>
    <t>(ข้อ 11)</t>
  </si>
  <si>
    <t>จำนวนแผนงานวิจัย</t>
  </si>
  <si>
    <t>ข้อสังเกต</t>
  </si>
  <si>
    <t>ได้รับการจัดอันดับที่ 801-1000  ของโลก (ข้อ 11)</t>
  </si>
  <si>
    <t>3 ประเทศ/ อังฏฤษ, มาเลเซีย, เวียดนาม</t>
  </si>
  <si>
    <t>ร้อยละของชาวต่างชาติ</t>
  </si>
  <si>
    <t xml:space="preserve">1. แผนงานวิจัยที่มีสมาชิกของ CoE/RC เป็นหัวหนาแผนงาน และวงเงินที่ได้รับทุนอุดหนุนการวิจัยจากหน่วยงานภายนอก ไม่น้อยกว่า 1 ล้านบาท  </t>
  </si>
  <si>
    <t>2. แผนงานวิจัยที่ได้รับทุนวิจัยมูลฐาน (Fundamental Fund) ที่มีสมาชิกของ CoE/RC เปนหัวหนาแผนงาน</t>
  </si>
  <si>
    <t xml:space="preserve">3. จำนวนเงินทุนวิจัยได้รับการสนับสนุนจากหน่วยงานภายในประเทศ </t>
  </si>
  <si>
    <t xml:space="preserve">4. จำนวนเงินทุนวิจัยจากต่างประเทศ หรือได้รับทุนวิจัยร่วมกับหน่วยงานต่างประเทศ </t>
  </si>
  <si>
    <t>(1 ตุลาคม.....2567................. – 30 กันยายน.....2568..................)</t>
  </si>
  <si>
    <t xml:space="preserve">5. บทความตีพิมพ์ในวารสารที่อยู่ใน SCOPUS Q1 ที่มีค่า Percentile มากกว่า 85 </t>
  </si>
  <si>
    <t xml:space="preserve">6. บทความตีพิมพ์ในวารสารที่อยู่ใน SCOPUS Q1  </t>
  </si>
  <si>
    <t xml:space="preserve">7. บทความตีพิมพ์ในวารสารที่อยู่ใน SCOPUS Q2 </t>
  </si>
  <si>
    <t>8. บทความตีพิมพ์ในวารสารที่อยู่ใน SCOPUS Q3-Q4</t>
  </si>
  <si>
    <t>9. บทความตีพิมพ์ที่มีความร่วมมือกับนักวิจัยที่อยู่ในสถาบัน ต่างประเทศ ได้รับการจัดอันดับที่ 800 ของโลกขึ้นไป</t>
  </si>
  <si>
    <t>10. บทความตีพิมพ์ที่มีความร่วมมือกับนักวิจัยที่อยู่ในสถาบันต่างประเทศ ได้รับการจัดอันดับที่ 801-1000 ของโลก</t>
  </si>
  <si>
    <t>12. สิทธิบัตรการออกแบบผลิตภัณฑ์ที่ได้รับการจดทะเบียนแล้ว /อนุสิทธิบัตรที่ได้รับการจดทะเบียนแล้ว</t>
  </si>
  <si>
    <t xml:space="preserve">11.  สิทธิบัตรการประดิษฐ์  </t>
  </si>
  <si>
    <t>11.1 การยื่นขอสิทธิบัตรการประดิษฐ์</t>
  </si>
  <si>
    <t>11.2 สิทธิบัตรการประดิษฐ์ที่ได้รับการจดทะเบียน</t>
  </si>
  <si>
    <t>12.1 การยื่นขอสิทธิบัตรการออกแบบ/อนุสิทธิบัตร</t>
  </si>
  <si>
    <t>12.2 สิทธิบัตรการออกแบบ/อนุสิทธิบัตรได้รับการจดทะเบียน</t>
  </si>
  <si>
    <t>13. เป็นเจ้าภาพการจัดประชุมวิชาการระดับนานาชาติ*</t>
  </si>
  <si>
    <t>14. สมาชิกใหม่ที่เพิ่มขึ้น</t>
  </si>
  <si>
    <t>14.1 สมาชิกใหม่ที่มีโครงการวิจัยและเป็นหัวหน้าโครงการวิจัย</t>
  </si>
  <si>
    <t>14.2 สมาชิกเป็นผู้ร่วมวิจัย</t>
  </si>
  <si>
    <t>สำนักวิชา............</t>
  </si>
  <si>
    <t xml:space="preserve">ข้อ 1. แผนงานวิจัยที่มีสมาชิกของ CoE/RC เป็นหัวหน้าแผนงาน และวงเงินที่ได้รับทุนอุดหนุนการวิจัยจากหน่วยงานภายนอก ไม่น้อยกว่า 1 ล้านบาท  </t>
  </si>
  <si>
    <t xml:space="preserve">(2) มีโครงการวิจัยภายใต้แผนงานไม่น้อยกว่า 2 โครงการ  </t>
  </si>
  <si>
    <t>(3) ให้คะแนนกับ CoE, RC ที่หัวหน้าแผนงานสังกัด</t>
  </si>
  <si>
    <t xml:space="preserve">(4) เป็นแผนงานวิจัยที่สอดคล้องกับยุทธศาสตร์ของศูนย์ และ </t>
  </si>
  <si>
    <t xml:space="preserve">(1) แผนงานได้รับทุนวิจัย </t>
  </si>
  <si>
    <t>(5) นับแผนงานที่มีระยะเวลาดำเนินการคาบเกี่ยวปีงบประมาณ โดยที่แผนงานวิจัยหนึ่งๆ สามารถนำมาคิดคะแนนได้เพียงครั้งเดียว</t>
  </si>
  <si>
    <r>
      <t xml:space="preserve">ด้านแผนงานวิจัย </t>
    </r>
    <r>
      <rPr>
        <sz val="18"/>
        <color rgb="FFFF0000"/>
        <rFont val="TH SarabunIT๙"/>
        <family val="2"/>
      </rPr>
      <t xml:space="preserve"> คิดคะแนนให้เมื่อ</t>
    </r>
  </si>
  <si>
    <t xml:space="preserve">(2) เป็นโครงการวิจัยที่สอดคล้องกับยุทธศาสตร์ของศูนย์ </t>
  </si>
  <si>
    <t>(1) ไม่รวมทุนบุคคล ทุนส่วนตัว ทุนส่วนที่มหาวิทยาลัยร่วมสมทบ</t>
  </si>
  <si>
    <t>(3) นับเฉพาะโครงการวิจัยที่สมาชิก CoE/RC เป็นหัวหน้าโครงการ และคิดเงินตามปีงบประมาณ</t>
  </si>
  <si>
    <t>501+</t>
  </si>
  <si>
    <r>
      <t xml:space="preserve">3. ด้านผลงานวิจัยตีพิมพ์ </t>
    </r>
    <r>
      <rPr>
        <sz val="16"/>
        <color theme="1"/>
        <rFont val="TH SarabunPSK"/>
        <family val="2"/>
      </rPr>
      <t>เงื่อนไขการนับคะแนน</t>
    </r>
    <r>
      <rPr>
        <b/>
        <sz val="16"/>
        <color theme="1"/>
        <rFont val="TH SarabunPSK"/>
        <family val="2"/>
      </rPr>
      <t xml:space="preserve">
</t>
    </r>
    <r>
      <rPr>
        <b/>
        <sz val="16"/>
        <color rgb="FFFF0000"/>
        <rFont val="TH SarabunPSK"/>
        <family val="2"/>
      </rPr>
      <t xml:space="preserve">(1) นับ Full research article, Review article, Book chapter และได้รับการตีพิมพ์เผยแพร่ในฐานข้อมูล Scopus ในระหว่างปีที่รายงานผลการดำเนินงาน โดยระบุชื่อ "ศูนย์ความเป็นเลิศ/ศูนย์วิจัย... มหาวิทยาลัยวลัยลักษณ" เป็นที่อยู่ด้วยเท่านั้น 
(2) นับเฉพาะบทความที่สมาชิกของ CoE/RC เป็นผู้ประพันธบรรณกิจ (Corresponding author) หรือผู้ประพันธ์ลำดับแรก (First author) และไม่รับพิจารณาบทความวิจัยที่มีผู้ประพันธลำดับแรกร่วมหรือผู้ประพันธ์บรรณกิจร่วม ยกเว้น ตัวชี้วัดที่ 9 และ 10 นับได้ทุกสถานะของผู้ประพันธ์
(3) กรณีที่เจ้าของผลงานเป็นสมาชิก 2 ศูนย์ ให้นำส่งผลงานให้ศูนย์ใดศูนย์หนึ่งเท่านั้นและผลงานที่ส่งต้องสอดคล้องกับยุทธศาสตร์งานวิจัยของศูนย์ฯ  
(4) การจัดลำดับหน่วยงานอ้างอิงตาม Time Higher Education: World University Rankings ข้อมูลปีล่าสุด  </t>
    </r>
  </si>
  <si>
    <t xml:space="preserve">11.สิทธิบัตรการประดิษฐ์ </t>
  </si>
  <si>
    <t>11.1 การยื่นขอสิทธิบัตรการประดิษฐ์ (2 คะแนน)</t>
  </si>
  <si>
    <t>11.2 สิทธิบัตรการประดิษฐ์ที่ได้รับการจดทะเบียน (8 คะแนน)</t>
  </si>
  <si>
    <t>12.1 การยื่นขอสิทธิบัตรการออกแบบ/อนุสิทธิบัตร (1 คะแนน)</t>
  </si>
  <si>
    <t>12.2 สิทธิบัตรการออกแบบ/อนุสิทธิบัตรได้รับการจดทะเบียน (4 คะแนน)</t>
  </si>
  <si>
    <t>ใส่เลข 1 ใช่ช่องที่ตรงกับสถานะสิทธิบัตร</t>
  </si>
  <si>
    <t>ข้อ 13. เป็นเจ้าภาพการจัดประชุมวิชาการระดับนานาชาติ*</t>
  </si>
  <si>
    <r>
      <t xml:space="preserve">ข้อ 14. สมาชิกใหม่ที่เพิ่มขึ้น </t>
    </r>
    <r>
      <rPr>
        <sz val="16"/>
        <color rgb="FFFF0000"/>
        <rFont val="TH Sarabun New"/>
        <family val="2"/>
      </rPr>
      <t>คิดคะแนนเมื่อ (1) เป็นอาจารย์สังกัดมหาวิทยาลัยและไม่เคยเป็นสมาชิก CoE/RC มาก่อน (2) สมาชิกไม่อยู่สำนักวิชา/วิทยาลัยเดียวกับหัวหน้า C0E/RC</t>
    </r>
  </si>
  <si>
    <t xml:space="preserve"> (14.1) หัวหน้าโครงการวิจัย 1 คะแนน</t>
  </si>
  <si>
    <t>(14.2) ผู้ร่วมวิจัย 0.5 คะแนน</t>
  </si>
  <si>
    <t>หากสมาชิกใหม่เป็นทั้งหัวหน้าโครงการและเป็นผู้ร่วมโครงการ นับคะแนนให้เฉพาะที่เป็นหัวหน้า</t>
  </si>
  <si>
    <t>Blue carbon and sustainability</t>
  </si>
  <si>
    <t>เงื่อนไขสรุป</t>
  </si>
  <si>
    <t>หากไม่มีการดูแลช่องทางหลัก หรือข้อมูลไม่อัปเดตให้ปิดช่องทางและแจ้งหน่วยงานที่เกี่ยวข้อง</t>
  </si>
  <si>
    <r>
      <t xml:space="preserve">ศูนย์วิจัย/ศูนย์ความเป็นเลิศ ต้องมี </t>
    </r>
    <r>
      <rPr>
        <b/>
        <sz val="11"/>
        <color rgb="FFFF0000"/>
        <rFont val="Tahoma"/>
        <family val="2"/>
        <charset val="222"/>
        <scheme val="minor"/>
      </rPr>
      <t>ช่องทางหลัก</t>
    </r>
    <r>
      <rPr>
        <sz val="11"/>
        <color rgb="FFFF0000"/>
        <rFont val="Tahoma"/>
        <family val="2"/>
        <charset val="222"/>
        <scheme val="minor"/>
      </rPr>
      <t xml:space="preserve"> คือ </t>
    </r>
    <r>
      <rPr>
        <b/>
        <sz val="11"/>
        <color rgb="FFFF0000"/>
        <rFont val="Tahoma"/>
        <family val="2"/>
        <charset val="222"/>
        <scheme val="minor"/>
      </rPr>
      <t>Website หรือ Facebook page</t>
    </r>
    <r>
      <rPr>
        <sz val="11"/>
        <color rgb="FFFF0000"/>
        <rFont val="Tahoma"/>
        <family val="2"/>
        <charset val="222"/>
        <scheme val="minor"/>
      </rPr>
      <t xml:space="preserve"> อย่างน้อย 1 ช่องทาง</t>
    </r>
  </si>
  <si>
    <r>
      <t xml:space="preserve">ต้องเผยแพร่บทความ/ข่าวสาร </t>
    </r>
    <r>
      <rPr>
        <b/>
        <sz val="11"/>
        <color rgb="FFFF0000"/>
        <rFont val="Tahoma"/>
        <family val="2"/>
        <charset val="222"/>
        <scheme val="minor"/>
      </rPr>
      <t>อย่างน้อย 2 ครั้งต่อไตรมาส</t>
    </r>
    <r>
      <rPr>
        <sz val="11"/>
        <color rgb="FFFF0000"/>
        <rFont val="Tahoma"/>
        <family val="2"/>
        <charset val="222"/>
        <scheme val="minor"/>
      </rPr>
      <t xml:space="preserve"> รวม </t>
    </r>
    <r>
      <rPr>
        <b/>
        <sz val="11"/>
        <color rgb="FFFF0000"/>
        <rFont val="Tahoma"/>
        <family val="2"/>
        <charset val="222"/>
        <scheme val="minor"/>
      </rPr>
      <t>ไม่น้อยกว่า 8 ครั้งต่อปีงบประมาณ</t>
    </r>
  </si>
  <si>
    <t>ช่องทางหลัก (เลือก)</t>
  </si>
  <si>
    <t>✅ มี Website</t>
  </si>
  <si>
    <t>✅ มี Facebook Page</t>
  </si>
  <si>
    <t xml:space="preserve">รายการ </t>
  </si>
  <si>
    <t>ครั้งที่เผยแพร่</t>
  </si>
  <si>
    <t>จำนวน</t>
  </si>
  <si>
    <t>แนบลิงค์ข่าว</t>
  </si>
  <si>
    <t>(การเผยแพร่บทความ/ข่าวสาร)</t>
  </si>
  <si>
    <t>ขอเชิญคณาจารย์มหาวิทยาลัยวลัยลักษณ์ ร่วมเสนอผลงานตีพิมพ์เพื่อพิจารณารับ รางวัล จภ.ทองคำ ประจำปี 2567</t>
  </si>
  <si>
    <t xml:space="preserve">✅ </t>
  </si>
  <si>
    <t>https://riie.wu.ac.th/?p=28044</t>
  </si>
  <si>
    <t>ข้อที่ 15. การจัดการ website / Facebook page**  (Website หรือ Facebook page ของศูนย์วิจัย/ศูนย์ความเป็นเลิศ มีการเผยแพร่บทความ/ข่าวสาร อย่างน้อย 2 ครั้งต่อไตรมาส รวมไม่ต่ำกว่า 8 ครั้งต่อปีงบประมาณ)</t>
  </si>
  <si>
    <t>15. การจัดการ website / Facebook page** 
- Website หรือ Facebook page ของศูนย์วิจัย/ศูนย์ความเป็นเลิศ มีการเผยแพร่บทความ/ข่าวสาร อย่างน้อย 2 ครั้งต่อไตรมาส รวมไม่ต่ำกว่า 8 ครั้งต่อปีงบประมาณ (กรณีไม่ถึงเกณฑ์เทียบคะแนนตามสัดส่วน)</t>
  </si>
  <si>
    <t xml:space="preserve"> จำนวนเงินทุนวิจัยได้รับการสนับสนุนจากหน่วยงานภายในประเทศ  ส่วนภาครัฐ (ข้อ 3)</t>
  </si>
  <si>
    <t xml:space="preserve"> จำนวนเงินทุนวิจัยได้รับการสนับสนุนจากหน่วยงานภายในประเทศ ส่วนภาคเอกชน (ข้อ 3)</t>
  </si>
  <si>
    <t>ทุนวิจัยจากต่างประเทศ (ข้อ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</si>
</sst>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00"/>
    <numFmt numFmtId="188" formatCode="B1d\-mmm\-yy"/>
  </numFmts>
  <fonts count="40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sz val="16"/>
      <color theme="1"/>
      <name val="TH Baijam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6"/>
      <color rgb="FF000000"/>
      <name val="TH SarabunPSK"/>
      <family val="2"/>
    </font>
    <font>
      <b/>
      <u/>
      <sz val="16"/>
      <color theme="1"/>
      <name val="TH SarabunPSK"/>
      <family val="2"/>
    </font>
    <font>
      <u/>
      <sz val="16"/>
      <color rgb="FF1155CC"/>
      <name val="TH SarabunPSK"/>
      <family val="2"/>
    </font>
    <font>
      <b/>
      <sz val="18"/>
      <color theme="1"/>
      <name val="TH SarabunIT๙"/>
      <family val="2"/>
    </font>
    <font>
      <b/>
      <sz val="20"/>
      <color theme="1"/>
      <name val="TH SarabunPSK"/>
      <family val="2"/>
    </font>
    <font>
      <sz val="16"/>
      <color rgb="FF000000"/>
      <name val="THSarabunNew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2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16"/>
      <color rgb="FFFF0000"/>
      <name val="Cordia New"/>
      <family val="2"/>
    </font>
    <font>
      <sz val="11"/>
      <color theme="1"/>
      <name val="TH Sarabun New"/>
      <family val="2"/>
    </font>
    <font>
      <u val="singleAccounting"/>
      <sz val="16"/>
      <color theme="1"/>
      <name val="TH Sarabun New"/>
      <family val="2"/>
    </font>
    <font>
      <sz val="18"/>
      <color rgb="FFFF0000"/>
      <name val="TH SarabunIT๙"/>
      <family val="2"/>
    </font>
    <font>
      <b/>
      <sz val="16"/>
      <color rgb="FF000000"/>
      <name val="TH Sarabun New"/>
      <family val="2"/>
    </font>
    <font>
      <b/>
      <sz val="18"/>
      <color rgb="FFFF0000"/>
      <name val="Tahoma"/>
      <family val="2"/>
      <charset val="222"/>
      <scheme val="minor"/>
    </font>
    <font>
      <b/>
      <sz val="11"/>
      <color rgb="FFFF0000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u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43" fontId="4" fillId="0" borderId="1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1" xfId="0" applyFont="1" applyBorder="1" applyAlignment="1">
      <alignment vertical="top" wrapText="1"/>
    </xf>
    <xf numFmtId="43" fontId="1" fillId="0" borderId="11" xfId="0" applyNumberFormat="1" applyFont="1" applyBorder="1" applyAlignment="1">
      <alignment vertical="top" wrapText="1"/>
    </xf>
    <xf numFmtId="43" fontId="4" fillId="0" borderId="0" xfId="0" applyNumberFormat="1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1" fillId="0" borderId="0" xfId="0" applyFont="1" applyAlignment="1"/>
    <xf numFmtId="0" fontId="7" fillId="0" borderId="0" xfId="0" applyFont="1" applyAlignme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4" fillId="0" borderId="11" xfId="0" applyFont="1" applyBorder="1" applyAlignment="1">
      <alignment wrapText="1"/>
    </xf>
    <xf numFmtId="0" fontId="13" fillId="0" borderId="0" xfId="0" applyFont="1"/>
    <xf numFmtId="0" fontId="1" fillId="0" borderId="0" xfId="0" applyFont="1" applyBorder="1"/>
    <xf numFmtId="0" fontId="1" fillId="0" borderId="11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1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6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/>
    </xf>
    <xf numFmtId="0" fontId="1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1" fillId="0" borderId="12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1" fillId="0" borderId="0" xfId="0" applyFont="1" applyBorder="1" applyAlignment="1">
      <alignment horizontal="left"/>
    </xf>
    <xf numFmtId="0" fontId="4" fillId="0" borderId="0" xfId="0" applyFont="1" applyBorder="1"/>
    <xf numFmtId="0" fontId="16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3" fillId="0" borderId="0" xfId="0" applyFont="1" applyBorder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24" fillId="0" borderId="0" xfId="0" applyFont="1"/>
    <xf numFmtId="0" fontId="25" fillId="0" borderId="0" xfId="0" applyFont="1"/>
    <xf numFmtId="0" fontId="25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/>
    <xf numFmtId="0" fontId="1" fillId="0" borderId="11" xfId="0" applyFont="1" applyBorder="1" applyAlignment="1">
      <alignment vertical="center" wrapText="1"/>
    </xf>
    <xf numFmtId="0" fontId="0" fillId="0" borderId="2" xfId="0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0" fillId="0" borderId="11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27" fillId="0" borderId="0" xfId="0" applyFont="1" applyAlignment="1"/>
    <xf numFmtId="0" fontId="12" fillId="0" borderId="0" xfId="0" applyFont="1" applyAlignment="1">
      <alignment vertical="top"/>
    </xf>
    <xf numFmtId="43" fontId="1" fillId="0" borderId="11" xfId="0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top" wrapText="1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 wrapText="1"/>
    </xf>
    <xf numFmtId="43" fontId="25" fillId="0" borderId="3" xfId="0" applyNumberFormat="1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5" fillId="0" borderId="8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5" fillId="0" borderId="3" xfId="0" applyFont="1" applyBorder="1" applyAlignment="1">
      <alignment horizontal="right" vertical="center" wrapText="1"/>
    </xf>
    <xf numFmtId="0" fontId="24" fillId="2" borderId="1" xfId="0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top" wrapText="1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26" fillId="0" borderId="20" xfId="0" applyFont="1" applyBorder="1" applyAlignment="1"/>
    <xf numFmtId="0" fontId="26" fillId="0" borderId="21" xfId="0" applyFont="1" applyBorder="1" applyAlignment="1"/>
    <xf numFmtId="0" fontId="10" fillId="0" borderId="11" xfId="0" applyFont="1" applyBorder="1" applyAlignment="1">
      <alignment horizontal="center"/>
    </xf>
    <xf numFmtId="0" fontId="29" fillId="0" borderId="0" xfId="0" applyFont="1"/>
    <xf numFmtId="0" fontId="24" fillId="0" borderId="11" xfId="0" applyFont="1" applyBorder="1" applyAlignment="1"/>
    <xf numFmtId="0" fontId="30" fillId="0" borderId="0" xfId="0" applyFont="1"/>
    <xf numFmtId="0" fontId="25" fillId="0" borderId="11" xfId="0" applyFont="1" applyBorder="1" applyAlignment="1">
      <alignment horizontal="center" vertical="center" wrapText="1"/>
    </xf>
    <xf numFmtId="187" fontId="4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4" fillId="5" borderId="11" xfId="0" applyFont="1" applyFill="1" applyBorder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/>
    </xf>
    <xf numFmtId="3" fontId="4" fillId="5" borderId="11" xfId="0" applyNumberFormat="1" applyFont="1" applyFill="1" applyBorder="1" applyAlignment="1">
      <alignment horizontal="right" vertical="center" wrapText="1"/>
    </xf>
    <xf numFmtId="0" fontId="4" fillId="5" borderId="11" xfId="0" applyFont="1" applyFill="1" applyBorder="1" applyAlignment="1">
      <alignment horizontal="center" vertical="center" wrapText="1"/>
    </xf>
    <xf numFmtId="43" fontId="4" fillId="5" borderId="11" xfId="1" applyFont="1" applyFill="1" applyBorder="1" applyAlignment="1">
      <alignment vertical="top" wrapText="1"/>
    </xf>
    <xf numFmtId="3" fontId="4" fillId="5" borderId="11" xfId="0" applyNumberFormat="1" applyFont="1" applyFill="1" applyBorder="1" applyAlignment="1">
      <alignment vertical="top" wrapText="1"/>
    </xf>
    <xf numFmtId="0" fontId="4" fillId="5" borderId="11" xfId="0" applyFont="1" applyFill="1" applyBorder="1" applyAlignment="1">
      <alignment horizontal="center" vertical="top" wrapText="1"/>
    </xf>
    <xf numFmtId="43" fontId="25" fillId="0" borderId="3" xfId="0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center" vertical="center" wrapText="1"/>
    </xf>
    <xf numFmtId="0" fontId="0" fillId="0" borderId="19" xfId="0" applyBorder="1"/>
    <xf numFmtId="0" fontId="0" fillId="0" borderId="19" xfId="0" applyBorder="1" applyAlignment="1">
      <alignment horizontal="center"/>
    </xf>
    <xf numFmtId="0" fontId="25" fillId="0" borderId="19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 vertical="center" wrapText="1"/>
    </xf>
    <xf numFmtId="0" fontId="25" fillId="0" borderId="19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quotePrefix="1" applyFont="1" applyBorder="1" applyAlignment="1">
      <alignment horizontal="right" vertical="center" wrapText="1"/>
    </xf>
    <xf numFmtId="43" fontId="31" fillId="0" borderId="0" xfId="0" applyNumberFormat="1" applyFont="1"/>
    <xf numFmtId="0" fontId="4" fillId="5" borderId="0" xfId="0" applyFont="1" applyFill="1" applyAlignment="1">
      <alignment vertical="top"/>
    </xf>
    <xf numFmtId="0" fontId="18" fillId="5" borderId="11" xfId="0" applyFont="1" applyFill="1" applyBorder="1" applyAlignment="1">
      <alignment horizontal="left" vertical="top"/>
    </xf>
    <xf numFmtId="0" fontId="19" fillId="5" borderId="18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vertical="top"/>
    </xf>
    <xf numFmtId="0" fontId="4" fillId="5" borderId="11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vertical="top"/>
    </xf>
    <xf numFmtId="0" fontId="4" fillId="6" borderId="11" xfId="0" applyFont="1" applyFill="1" applyBorder="1" applyAlignment="1">
      <alignment horizontal="left" vertical="top" wrapText="1"/>
    </xf>
    <xf numFmtId="0" fontId="4" fillId="5" borderId="0" xfId="0" applyFont="1" applyFill="1"/>
    <xf numFmtId="0" fontId="0" fillId="5" borderId="0" xfId="0" applyFill="1"/>
    <xf numFmtId="0" fontId="1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top" wrapText="1"/>
    </xf>
    <xf numFmtId="0" fontId="12" fillId="0" borderId="0" xfId="0" applyFont="1"/>
    <xf numFmtId="0" fontId="4" fillId="5" borderId="11" xfId="0" applyFont="1" applyFill="1" applyBorder="1" applyAlignment="1">
      <alignment horizontal="center" vertical="center"/>
    </xf>
    <xf numFmtId="187" fontId="4" fillId="5" borderId="11" xfId="0" applyNumberFormat="1" applyFont="1" applyFill="1" applyBorder="1" applyAlignment="1">
      <alignment horizontal="center" vertical="center"/>
    </xf>
    <xf numFmtId="188" fontId="4" fillId="5" borderId="11" xfId="0" applyNumberFormat="1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top"/>
    </xf>
    <xf numFmtId="0" fontId="34" fillId="0" borderId="0" xfId="0" applyFont="1" applyAlignment="1">
      <alignment vertical="center"/>
    </xf>
    <xf numFmtId="0" fontId="28" fillId="0" borderId="0" xfId="0" applyFont="1" applyAlignment="1">
      <alignment horizontal="left" vertical="center" indent="1"/>
    </xf>
    <xf numFmtId="0" fontId="37" fillId="0" borderId="11" xfId="0" applyFont="1" applyBorder="1" applyAlignment="1">
      <alignment horizontal="center" vertical="center" wrapText="1"/>
    </xf>
    <xf numFmtId="0" fontId="0" fillId="7" borderId="11" xfId="0" applyFill="1" applyBorder="1" applyAlignment="1">
      <alignment horizontal="center"/>
    </xf>
    <xf numFmtId="0" fontId="0" fillId="7" borderId="11" xfId="0" applyFill="1" applyBorder="1"/>
    <xf numFmtId="0" fontId="37" fillId="7" borderId="11" xfId="0" applyFont="1" applyFill="1" applyBorder="1" applyAlignment="1">
      <alignment horizontal="center" vertical="center" wrapText="1"/>
    </xf>
    <xf numFmtId="0" fontId="36" fillId="7" borderId="11" xfId="2" applyFill="1" applyBorder="1"/>
    <xf numFmtId="0" fontId="0" fillId="7" borderId="11" xfId="0" applyFill="1" applyBorder="1" applyAlignment="1">
      <alignment wrapText="1"/>
    </xf>
    <xf numFmtId="0" fontId="33" fillId="0" borderId="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0" fontId="1" fillId="4" borderId="14" xfId="0" applyFont="1" applyFill="1" applyBorder="1" applyAlignment="1">
      <alignment horizontal="center" vertical="center" wrapText="1"/>
    </xf>
    <xf numFmtId="43" fontId="4" fillId="0" borderId="15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3" fontId="1" fillId="0" borderId="0" xfId="0" applyNumberFormat="1" applyFont="1" applyBorder="1" applyAlignment="1">
      <alignment horizontal="right" vertical="top" wrapText="1"/>
    </xf>
    <xf numFmtId="0" fontId="0" fillId="0" borderId="9" xfId="0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5" borderId="12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center" vertical="top" wrapText="1"/>
    </xf>
    <xf numFmtId="0" fontId="12" fillId="5" borderId="13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3" fontId="4" fillId="5" borderId="12" xfId="0" applyNumberFormat="1" applyFont="1" applyFill="1" applyBorder="1" applyAlignment="1">
      <alignment horizontal="right" vertical="center" wrapText="1"/>
    </xf>
    <xf numFmtId="3" fontId="4" fillId="5" borderId="13" xfId="0" applyNumberFormat="1" applyFont="1" applyFill="1" applyBorder="1" applyAlignment="1">
      <alignment horizontal="right" vertical="center" wrapText="1"/>
    </xf>
    <xf numFmtId="3" fontId="4" fillId="5" borderId="14" xfId="0" applyNumberFormat="1" applyFont="1" applyFill="1" applyBorder="1" applyAlignment="1">
      <alignment horizontal="righ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2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37" fillId="0" borderId="1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24" fillId="0" borderId="15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016/j.cscm.2021.e0085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iie.wu.ac.th/?p=28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4" workbookViewId="0">
      <selection activeCell="B16" sqref="B16"/>
    </sheetView>
  </sheetViews>
  <sheetFormatPr defaultRowHeight="14.25"/>
  <cols>
    <col min="1" max="1" width="6.5" customWidth="1"/>
    <col min="2" max="2" width="54.25" customWidth="1"/>
    <col min="3" max="3" width="8.625" bestFit="1" customWidth="1"/>
    <col min="4" max="4" width="13.125" customWidth="1"/>
    <col min="5" max="5" width="11.625" customWidth="1"/>
    <col min="6" max="6" width="12.75" customWidth="1"/>
  </cols>
  <sheetData>
    <row r="1" spans="1:6" ht="25.5" customHeight="1">
      <c r="B1" s="161" t="s">
        <v>3</v>
      </c>
      <c r="C1" s="161"/>
      <c r="D1" s="161"/>
      <c r="E1" s="161"/>
    </row>
    <row r="2" spans="1:6" ht="29.25" customHeight="1">
      <c r="B2" s="161" t="s">
        <v>118</v>
      </c>
      <c r="C2" s="161"/>
      <c r="D2" s="161"/>
      <c r="E2" s="161"/>
    </row>
    <row r="3" spans="1:6" ht="21">
      <c r="B3" s="74"/>
      <c r="C3" s="75"/>
      <c r="D3" s="162"/>
      <c r="E3" s="162"/>
    </row>
    <row r="4" spans="1:6" ht="26.25" customHeight="1">
      <c r="B4" s="161" t="s">
        <v>0</v>
      </c>
      <c r="C4" s="161"/>
      <c r="D4" s="161"/>
      <c r="E4" s="161"/>
    </row>
    <row r="5" spans="1:6" ht="21">
      <c r="B5" s="76" t="s">
        <v>86</v>
      </c>
      <c r="C5" s="74"/>
      <c r="D5" s="74"/>
      <c r="E5" s="74"/>
    </row>
    <row r="7" spans="1:6" ht="18">
      <c r="A7" s="155" t="s">
        <v>90</v>
      </c>
    </row>
    <row r="8" spans="1:6" ht="15" thickBot="1"/>
    <row r="9" spans="1:6" ht="24">
      <c r="A9" s="2"/>
      <c r="B9" s="163" t="s">
        <v>5</v>
      </c>
      <c r="C9" s="163" t="s">
        <v>6</v>
      </c>
      <c r="D9" s="86" t="s">
        <v>7</v>
      </c>
      <c r="E9" s="86" t="s">
        <v>8</v>
      </c>
      <c r="F9" s="86" t="s">
        <v>9</v>
      </c>
    </row>
    <row r="10" spans="1:6" ht="24.75" thickBot="1">
      <c r="B10" s="164"/>
      <c r="C10" s="164"/>
      <c r="D10" s="87" t="s">
        <v>10</v>
      </c>
      <c r="E10" s="87" t="s">
        <v>11</v>
      </c>
      <c r="F10" s="87"/>
    </row>
    <row r="11" spans="1:6" ht="24.75" customHeight="1" thickBot="1">
      <c r="B11" s="82" t="s">
        <v>12</v>
      </c>
      <c r="C11" s="83"/>
      <c r="D11" s="83"/>
      <c r="E11" s="83"/>
      <c r="F11" s="84"/>
    </row>
    <row r="12" spans="1:6" ht="48.75" thickBot="1">
      <c r="B12" s="77" t="s">
        <v>114</v>
      </c>
      <c r="C12" s="78" t="s">
        <v>13</v>
      </c>
      <c r="D12" s="78">
        <v>10</v>
      </c>
      <c r="E12" s="79">
        <f>'KPI I. ด้านแผนงานวิจัย '!G11</f>
        <v>0</v>
      </c>
      <c r="F12" s="79">
        <f>D12*E12</f>
        <v>0</v>
      </c>
    </row>
    <row r="13" spans="1:6" ht="48.75" thickBot="1">
      <c r="B13" s="77" t="s">
        <v>115</v>
      </c>
      <c r="C13" s="78" t="s">
        <v>13</v>
      </c>
      <c r="D13" s="78">
        <v>5</v>
      </c>
      <c r="E13" s="79">
        <f>'KPI I. ด้านแผนงานวิจัย '!H11</f>
        <v>0</v>
      </c>
      <c r="F13" s="114">
        <f>D13*E13</f>
        <v>0</v>
      </c>
    </row>
    <row r="14" spans="1:6" ht="24.75" thickBot="1">
      <c r="B14" s="80" t="s">
        <v>14</v>
      </c>
      <c r="C14" s="81"/>
      <c r="D14" s="81"/>
      <c r="E14" s="81"/>
      <c r="F14" s="90"/>
    </row>
    <row r="15" spans="1:6" ht="24.75" thickBot="1">
      <c r="B15" s="77" t="s">
        <v>116</v>
      </c>
      <c r="C15" s="78" t="s">
        <v>15</v>
      </c>
      <c r="D15" s="78">
        <v>5</v>
      </c>
      <c r="E15" s="79">
        <f>'KPI II. ด้านทุนวิจัย '!J10</f>
        <v>0</v>
      </c>
      <c r="F15" s="114">
        <f>D15*E15/1000000</f>
        <v>0</v>
      </c>
    </row>
    <row r="16" spans="1:6" ht="48.75" thickBot="1">
      <c r="B16" s="77" t="s">
        <v>117</v>
      </c>
      <c r="C16" s="78" t="s">
        <v>15</v>
      </c>
      <c r="D16" s="78">
        <v>10</v>
      </c>
      <c r="E16" s="79">
        <f>'KPI II. ด้านทุนวิจัย '!L10</f>
        <v>0</v>
      </c>
      <c r="F16" s="114">
        <f>D16*E16/1000000</f>
        <v>0</v>
      </c>
    </row>
    <row r="17" spans="2:6" ht="24.75" thickBot="1">
      <c r="B17" s="82" t="s">
        <v>97</v>
      </c>
      <c r="C17" s="83"/>
      <c r="D17" s="83"/>
      <c r="E17" s="83"/>
      <c r="F17" s="90"/>
    </row>
    <row r="18" spans="2:6" ht="48.75" thickBot="1">
      <c r="B18" s="77" t="s">
        <v>119</v>
      </c>
      <c r="C18" s="78" t="s">
        <v>16</v>
      </c>
      <c r="D18" s="78">
        <v>3</v>
      </c>
      <c r="E18" s="89">
        <f>'KPI III.ด้านผลงานวิจัยตีพิมพ์  '!D16</f>
        <v>0</v>
      </c>
      <c r="F18" s="89">
        <f t="shared" ref="F18:F23" si="0">D18*E18</f>
        <v>0</v>
      </c>
    </row>
    <row r="19" spans="2:6" ht="24.75" thickBot="1">
      <c r="B19" s="77" t="s">
        <v>120</v>
      </c>
      <c r="C19" s="78" t="s">
        <v>16</v>
      </c>
      <c r="D19" s="78">
        <v>2</v>
      </c>
      <c r="E19" s="89">
        <f>'KPI III.ด้านผลงานวิจัยตีพิมพ์  '!E16</f>
        <v>0</v>
      </c>
      <c r="F19" s="89">
        <f t="shared" si="0"/>
        <v>0</v>
      </c>
    </row>
    <row r="20" spans="2:6" ht="24.75" thickBot="1">
      <c r="B20" s="77" t="s">
        <v>121</v>
      </c>
      <c r="C20" s="78" t="s">
        <v>16</v>
      </c>
      <c r="D20" s="78">
        <v>1</v>
      </c>
      <c r="E20" s="89">
        <f>'KPI III.ด้านผลงานวิจัยตีพิมพ์  '!F16</f>
        <v>0</v>
      </c>
      <c r="F20" s="89">
        <f t="shared" si="0"/>
        <v>0</v>
      </c>
    </row>
    <row r="21" spans="2:6" ht="18.75" customHeight="1" thickBot="1">
      <c r="B21" s="77" t="s">
        <v>122</v>
      </c>
      <c r="C21" s="78" t="s">
        <v>16</v>
      </c>
      <c r="D21" s="78">
        <v>0.25</v>
      </c>
      <c r="E21" s="89">
        <f>'KPI III.ด้านผลงานวิจัยตีพิมพ์  '!G16</f>
        <v>0</v>
      </c>
      <c r="F21" s="89">
        <f t="shared" si="0"/>
        <v>0</v>
      </c>
    </row>
    <row r="22" spans="2:6" ht="48.75" thickBot="1">
      <c r="B22" s="77" t="s">
        <v>123</v>
      </c>
      <c r="C22" s="78" t="s">
        <v>16</v>
      </c>
      <c r="D22" s="78">
        <v>2</v>
      </c>
      <c r="E22" s="89">
        <f>'KPI III.ด้านผลงานวิจัยตีพิมพ์  '!I16</f>
        <v>0</v>
      </c>
      <c r="F22" s="89">
        <f t="shared" si="0"/>
        <v>0</v>
      </c>
    </row>
    <row r="23" spans="2:6" ht="48.75" thickBot="1">
      <c r="B23" s="77" t="s">
        <v>124</v>
      </c>
      <c r="C23" s="78" t="s">
        <v>16</v>
      </c>
      <c r="D23" s="78">
        <v>1</v>
      </c>
      <c r="E23" s="89">
        <f>'KPI III.ด้านผลงานวิจัยตีพิมพ์  '!J16</f>
        <v>0</v>
      </c>
      <c r="F23" s="89">
        <f t="shared" si="0"/>
        <v>0</v>
      </c>
    </row>
    <row r="24" spans="2:6" ht="24.75" thickBot="1">
      <c r="B24" s="82" t="s">
        <v>87</v>
      </c>
      <c r="C24" s="83"/>
      <c r="D24" s="83"/>
      <c r="E24" s="91"/>
      <c r="F24" s="90"/>
    </row>
    <row r="25" spans="2:6" ht="24.75" thickBot="1">
      <c r="B25" s="77" t="s">
        <v>126</v>
      </c>
      <c r="C25" s="78" t="s">
        <v>17</v>
      </c>
      <c r="D25" s="78"/>
      <c r="E25" s="89"/>
      <c r="F25" s="89"/>
    </row>
    <row r="26" spans="2:6" ht="24.75" thickBot="1">
      <c r="B26" s="77" t="s">
        <v>127</v>
      </c>
      <c r="C26" s="116"/>
      <c r="D26" s="117">
        <v>2</v>
      </c>
      <c r="E26" s="89">
        <f>'KPI IV. ด้านนวัตกรรม '!D8</f>
        <v>0</v>
      </c>
      <c r="F26" s="89">
        <f>D26*E26</f>
        <v>0</v>
      </c>
    </row>
    <row r="27" spans="2:6" ht="24.75" thickBot="1">
      <c r="B27" s="85" t="s">
        <v>128</v>
      </c>
      <c r="C27" s="118"/>
      <c r="D27" s="115">
        <v>8</v>
      </c>
      <c r="E27" s="121">
        <f>'KPI IV. ด้านนวัตกรรม '!E8</f>
        <v>0</v>
      </c>
      <c r="F27" s="89">
        <f>D27*E27</f>
        <v>0</v>
      </c>
    </row>
    <row r="28" spans="2:6" ht="48.75" thickBot="1">
      <c r="B28" s="85" t="s">
        <v>125</v>
      </c>
      <c r="C28" s="118" t="s">
        <v>17</v>
      </c>
      <c r="D28" s="78"/>
      <c r="E28" s="89"/>
      <c r="F28" s="89"/>
    </row>
    <row r="29" spans="2:6" ht="24.75" thickBot="1">
      <c r="B29" s="85" t="s">
        <v>129</v>
      </c>
      <c r="C29" s="118"/>
      <c r="D29" s="118">
        <v>1</v>
      </c>
      <c r="E29" s="89">
        <f>'KPI IV. ด้านนวัตกรรม '!F8</f>
        <v>0</v>
      </c>
      <c r="F29" s="89">
        <f>D29*E29</f>
        <v>0</v>
      </c>
    </row>
    <row r="30" spans="2:6" ht="24.75" thickBot="1">
      <c r="B30" s="85" t="s">
        <v>130</v>
      </c>
      <c r="C30" s="118"/>
      <c r="D30" s="118">
        <v>4</v>
      </c>
      <c r="E30" s="121">
        <f>'KPI IV. ด้านนวัตกรรม '!G8</f>
        <v>0</v>
      </c>
      <c r="F30" s="89">
        <f>D30*E30</f>
        <v>0</v>
      </c>
    </row>
    <row r="31" spans="2:6" ht="24.75" thickBot="1">
      <c r="B31" s="82" t="s">
        <v>18</v>
      </c>
      <c r="C31" s="83"/>
      <c r="D31" s="83"/>
      <c r="E31" s="91"/>
      <c r="F31" s="90"/>
    </row>
    <row r="32" spans="2:6" ht="24.75" thickBot="1">
      <c r="B32" s="77" t="s">
        <v>131</v>
      </c>
      <c r="C32" s="78" t="s">
        <v>19</v>
      </c>
      <c r="D32" s="78" t="s">
        <v>20</v>
      </c>
      <c r="E32" s="89"/>
      <c r="F32" s="89"/>
    </row>
    <row r="33" spans="2:7" ht="24.75" thickBot="1">
      <c r="B33" s="122" t="s">
        <v>132</v>
      </c>
      <c r="C33" s="123"/>
      <c r="D33" s="123"/>
      <c r="E33" s="119"/>
      <c r="F33" s="120"/>
    </row>
    <row r="34" spans="2:7" ht="24.75" thickBot="1">
      <c r="B34" s="77" t="s">
        <v>133</v>
      </c>
      <c r="C34" s="78" t="s">
        <v>21</v>
      </c>
      <c r="D34" s="78">
        <v>1</v>
      </c>
      <c r="E34" s="89">
        <f>'KPI V. ด้านการขับเคลื่อน'!E18</f>
        <v>0</v>
      </c>
      <c r="F34" s="89">
        <f>D34*E34</f>
        <v>0</v>
      </c>
      <c r="G34" s="160"/>
    </row>
    <row r="35" spans="2:7" ht="24.75" thickBot="1">
      <c r="B35" s="77" t="s">
        <v>134</v>
      </c>
      <c r="C35" s="78" t="s">
        <v>21</v>
      </c>
      <c r="D35" s="78">
        <v>0.5</v>
      </c>
      <c r="E35" s="89">
        <f>'KPI V. ด้านการขับเคลื่อน'!F18</f>
        <v>0</v>
      </c>
      <c r="F35" s="89">
        <f>D35*E35</f>
        <v>0</v>
      </c>
      <c r="G35" s="160"/>
    </row>
    <row r="36" spans="2:7" ht="96.75" thickBot="1">
      <c r="B36" s="77" t="s">
        <v>176</v>
      </c>
      <c r="C36" s="78" t="s">
        <v>19</v>
      </c>
      <c r="D36" s="78">
        <v>3</v>
      </c>
      <c r="E36" s="124">
        <f>'KPI V. ด้านการขับเคลื่อน'!E34</f>
        <v>0</v>
      </c>
      <c r="F36" s="89">
        <f>(E36*D36)/8</f>
        <v>0</v>
      </c>
    </row>
    <row r="37" spans="2:7" ht="26.25">
      <c r="B37" s="59"/>
      <c r="C37" s="59"/>
      <c r="D37" s="59"/>
      <c r="E37" s="59"/>
      <c r="F37" s="125" t="e">
        <f>SUM(F12:F13,F15,F16,#REF!,F18,F19,F20,F21,F22,F23,F26,F27,F29,F30,F32,F34,F35,F36)</f>
        <v>#REF!</v>
      </c>
    </row>
    <row r="44" spans="2:7" ht="18.75" customHeight="1"/>
    <row r="45" spans="2:7" ht="18.75" customHeight="1"/>
  </sheetData>
  <mergeCells count="7">
    <mergeCell ref="G34:G35"/>
    <mergeCell ref="B1:E1"/>
    <mergeCell ref="B2:E2"/>
    <mergeCell ref="D3:E3"/>
    <mergeCell ref="B4:E4"/>
    <mergeCell ref="C9:C10"/>
    <mergeCell ref="B9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F15" sqref="F15"/>
    </sheetView>
  </sheetViews>
  <sheetFormatPr defaultRowHeight="14.25"/>
  <cols>
    <col min="1" max="1" width="6.5" customWidth="1"/>
    <col min="2" max="2" width="45.5" customWidth="1"/>
    <col min="3" max="3" width="24.75" customWidth="1"/>
    <col min="4" max="4" width="26.375" customWidth="1"/>
    <col min="5" max="5" width="20.875" customWidth="1"/>
  </cols>
  <sheetData>
    <row r="1" spans="1:6" ht="21">
      <c r="A1" s="1" t="s">
        <v>4</v>
      </c>
    </row>
    <row r="2" spans="1:6" ht="61.5" customHeight="1">
      <c r="A2" s="62" t="s">
        <v>1</v>
      </c>
      <c r="B2" s="62" t="s">
        <v>2</v>
      </c>
      <c r="C2" s="62" t="s">
        <v>85</v>
      </c>
      <c r="D2" s="62" t="s">
        <v>91</v>
      </c>
    </row>
    <row r="3" spans="1:6" s="134" customFormat="1" ht="61.5" customHeight="1">
      <c r="A3" s="135">
        <v>0</v>
      </c>
      <c r="B3" s="135" t="s">
        <v>64</v>
      </c>
      <c r="C3" s="135" t="s">
        <v>135</v>
      </c>
      <c r="D3" s="135" t="str">
        <f>'KPI III.ด้านผลงานวิจัยตีพิมพ์  '!A4</f>
        <v xml:space="preserve">ตัวอย่าง </v>
      </c>
    </row>
    <row r="4" spans="1:6" ht="21">
      <c r="A4" s="62">
        <v>1</v>
      </c>
      <c r="B4" s="64"/>
      <c r="C4" s="63"/>
      <c r="D4" s="64"/>
    </row>
    <row r="5" spans="1:6" ht="21">
      <c r="A5" s="62">
        <v>2</v>
      </c>
      <c r="B5" s="64"/>
      <c r="C5" s="63"/>
      <c r="D5" s="64"/>
    </row>
    <row r="6" spans="1:6" ht="21">
      <c r="A6" s="62">
        <v>3</v>
      </c>
      <c r="B6" s="64"/>
      <c r="C6" s="63"/>
      <c r="D6" s="64"/>
    </row>
    <row r="7" spans="1:6" ht="21">
      <c r="A7" s="62">
        <v>4</v>
      </c>
      <c r="B7" s="64"/>
      <c r="C7" s="63"/>
      <c r="D7" s="64"/>
    </row>
    <row r="8" spans="1:6" ht="21">
      <c r="A8" s="62">
        <v>5</v>
      </c>
      <c r="B8" s="64"/>
      <c r="C8" s="63"/>
      <c r="D8" s="64"/>
    </row>
    <row r="9" spans="1:6" ht="21">
      <c r="A9" s="62">
        <v>6</v>
      </c>
      <c r="B9" s="64"/>
      <c r="C9" s="63"/>
      <c r="D9" s="64"/>
    </row>
    <row r="10" spans="1:6" ht="21">
      <c r="A10" s="62">
        <v>7</v>
      </c>
      <c r="B10" s="64"/>
      <c r="C10" s="63"/>
      <c r="D10" s="64"/>
    </row>
    <row r="11" spans="1:6" ht="21">
      <c r="A11" s="62">
        <v>8</v>
      </c>
      <c r="B11" s="64"/>
      <c r="C11" s="63"/>
      <c r="D11" s="64"/>
    </row>
    <row r="12" spans="1:6" ht="21">
      <c r="A12" s="62">
        <v>9</v>
      </c>
      <c r="B12" s="64"/>
      <c r="C12" s="63"/>
      <c r="D12" s="64"/>
    </row>
    <row r="13" spans="1:6" ht="21">
      <c r="A13" s="62">
        <v>10</v>
      </c>
      <c r="B13" s="64"/>
      <c r="C13" s="63"/>
      <c r="D13" s="64"/>
    </row>
    <row r="14" spans="1:6" ht="15" thickBot="1">
      <c r="D14" s="65"/>
    </row>
    <row r="16" spans="1:6" ht="15" customHeight="1">
      <c r="A16" s="70"/>
      <c r="B16" s="70"/>
      <c r="C16" s="70"/>
      <c r="D16" s="70"/>
      <c r="E16" s="70"/>
      <c r="F16" s="70"/>
    </row>
    <row r="17" spans="1:6" ht="14.25" customHeight="1">
      <c r="A17" s="1" t="s">
        <v>94</v>
      </c>
      <c r="E17" s="70"/>
      <c r="F17" s="70"/>
    </row>
    <row r="18" spans="1:6" ht="67.5" customHeight="1">
      <c r="A18" s="62" t="s">
        <v>1</v>
      </c>
      <c r="B18" s="62" t="s">
        <v>2</v>
      </c>
      <c r="C18" s="62" t="s">
        <v>85</v>
      </c>
      <c r="D18" s="62" t="s">
        <v>95</v>
      </c>
      <c r="E18" s="70"/>
      <c r="F18" s="70"/>
    </row>
    <row r="19" spans="1:6" ht="21.75" customHeight="1">
      <c r="A19" s="62">
        <v>1</v>
      </c>
      <c r="B19" s="64"/>
      <c r="C19" s="63"/>
      <c r="D19" s="64"/>
      <c r="E19" s="70"/>
      <c r="F19" s="70"/>
    </row>
    <row r="20" spans="1:6" ht="21.75" customHeight="1">
      <c r="A20" s="62">
        <v>2</v>
      </c>
      <c r="B20" s="64"/>
      <c r="C20" s="63"/>
      <c r="D20" s="64"/>
      <c r="E20" s="70"/>
      <c r="F20" s="70"/>
    </row>
    <row r="21" spans="1:6" ht="21.75" customHeight="1">
      <c r="A21" s="62">
        <v>3</v>
      </c>
      <c r="B21" s="64"/>
      <c r="C21" s="63"/>
      <c r="D21" s="64"/>
      <c r="E21" s="70"/>
      <c r="F21" s="70"/>
    </row>
    <row r="22" spans="1:6" ht="21.75" customHeight="1">
      <c r="A22" s="62">
        <v>4</v>
      </c>
      <c r="B22" s="64"/>
      <c r="C22" s="63"/>
      <c r="D22" s="64"/>
      <c r="E22" s="70"/>
      <c r="F22" s="70"/>
    </row>
    <row r="23" spans="1:6" ht="21.75" customHeight="1">
      <c r="A23" s="62">
        <v>5</v>
      </c>
      <c r="B23" s="64"/>
      <c r="C23" s="63"/>
      <c r="D23" s="64"/>
      <c r="E23" s="70"/>
      <c r="F23" s="70"/>
    </row>
    <row r="24" spans="1:6" ht="21.75" customHeight="1">
      <c r="A24" s="62">
        <v>6</v>
      </c>
      <c r="B24" s="64"/>
      <c r="C24" s="63"/>
      <c r="D24" s="64"/>
      <c r="E24" s="70"/>
      <c r="F24" s="70"/>
    </row>
    <row r="25" spans="1:6" ht="21.75" customHeight="1">
      <c r="A25" s="62">
        <v>7</v>
      </c>
      <c r="B25" s="64"/>
      <c r="C25" s="63"/>
      <c r="D25" s="64"/>
      <c r="E25" s="70"/>
      <c r="F25" s="70"/>
    </row>
    <row r="26" spans="1:6" ht="21.75" customHeight="1">
      <c r="A26" s="62">
        <v>8</v>
      </c>
      <c r="B26" s="64"/>
      <c r="C26" s="63"/>
      <c r="D26" s="64"/>
      <c r="E26" s="70"/>
      <c r="F26" s="70"/>
    </row>
    <row r="27" spans="1:6" ht="21.75" customHeight="1">
      <c r="A27" s="62">
        <v>9</v>
      </c>
      <c r="B27" s="64"/>
      <c r="C27" s="63"/>
      <c r="D27" s="64"/>
      <c r="E27" s="70"/>
      <c r="F27" s="70"/>
    </row>
    <row r="28" spans="1:6" ht="21.75" customHeight="1">
      <c r="A28" s="62">
        <v>10</v>
      </c>
      <c r="B28" s="64"/>
      <c r="C28" s="63"/>
      <c r="D28" s="64"/>
      <c r="E28" s="70"/>
      <c r="F28" s="70"/>
    </row>
    <row r="29" spans="1:6" ht="14.25" customHeight="1" thickBot="1">
      <c r="D29" s="65"/>
      <c r="E29" s="70"/>
      <c r="F29" s="70"/>
    </row>
    <row r="30" spans="1:6" ht="14.25" customHeight="1">
      <c r="A30" s="70"/>
      <c r="B30" s="70"/>
      <c r="C30" s="70"/>
      <c r="D30" s="70"/>
      <c r="E30" s="70"/>
      <c r="F30" s="70"/>
    </row>
    <row r="31" spans="1:6" ht="14.25" customHeight="1">
      <c r="A31" s="70"/>
      <c r="B31" s="70"/>
      <c r="C31" s="70"/>
      <c r="D31" s="70"/>
      <c r="E31" s="70"/>
      <c r="F31" s="70"/>
    </row>
    <row r="32" spans="1:6" ht="14.25" customHeight="1">
      <c r="A32" s="70"/>
      <c r="B32" s="70"/>
      <c r="C32" s="70"/>
      <c r="D32" s="70"/>
      <c r="E32" s="70"/>
      <c r="F32" s="70"/>
    </row>
    <row r="33" spans="1:6" ht="14.25" customHeight="1">
      <c r="A33" s="70"/>
      <c r="B33" s="70"/>
      <c r="C33" s="70"/>
      <c r="D33" s="70"/>
      <c r="E33" s="70"/>
      <c r="F33" s="70"/>
    </row>
    <row r="34" spans="1:6" ht="14.25" customHeight="1">
      <c r="A34" s="70"/>
      <c r="B34" s="70"/>
      <c r="C34" s="70"/>
      <c r="D34" s="70"/>
      <c r="E34" s="70"/>
      <c r="F34" s="70"/>
    </row>
    <row r="35" spans="1:6" ht="14.25" customHeight="1">
      <c r="A35" s="70"/>
      <c r="B35" s="70"/>
      <c r="C35" s="70"/>
      <c r="D35" s="70"/>
      <c r="E35" s="70"/>
      <c r="F35" s="70"/>
    </row>
    <row r="36" spans="1:6" ht="14.25" customHeight="1">
      <c r="A36" s="70"/>
      <c r="B36" s="70"/>
      <c r="C36" s="70"/>
      <c r="D36" s="70"/>
      <c r="E36" s="70"/>
      <c r="F36" s="70"/>
    </row>
    <row r="37" spans="1:6" ht="14.25" customHeight="1">
      <c r="A37" s="70"/>
      <c r="B37" s="70"/>
      <c r="C37" s="70"/>
      <c r="D37" s="70"/>
      <c r="E37" s="70"/>
      <c r="F37" s="70"/>
    </row>
    <row r="38" spans="1:6" ht="14.25" customHeight="1">
      <c r="A38" s="70"/>
      <c r="B38" s="70"/>
      <c r="C38" s="70"/>
      <c r="D38" s="70"/>
      <c r="E38" s="70"/>
      <c r="F38" s="70"/>
    </row>
    <row r="39" spans="1:6" ht="14.25" customHeight="1">
      <c r="A39" s="70"/>
      <c r="B39" s="70"/>
      <c r="C39" s="70"/>
      <c r="D39" s="70"/>
      <c r="E39" s="70"/>
      <c r="F39" s="70"/>
    </row>
    <row r="40" spans="1:6" ht="18.75" customHeight="1">
      <c r="A40" s="70"/>
      <c r="B40" s="70"/>
      <c r="C40" s="70"/>
      <c r="D40" s="70"/>
      <c r="E40" s="70"/>
      <c r="F40" s="70"/>
    </row>
    <row r="41" spans="1:6" ht="18.75" customHeight="1">
      <c r="A41" s="70"/>
      <c r="B41" s="70"/>
      <c r="C41" s="70"/>
      <c r="D41" s="70"/>
      <c r="E41" s="70"/>
      <c r="F41" s="70"/>
    </row>
    <row r="42" spans="1:6" ht="14.25" customHeight="1">
      <c r="A42" s="70"/>
      <c r="B42" s="70"/>
      <c r="C42" s="70"/>
      <c r="D42" s="70"/>
      <c r="E42" s="70"/>
      <c r="F42" s="70"/>
    </row>
    <row r="43" spans="1:6" ht="14.25" customHeight="1">
      <c r="A43" s="70"/>
      <c r="B43" s="70"/>
      <c r="C43" s="70"/>
      <c r="D43" s="70"/>
      <c r="E43" s="70"/>
      <c r="F43" s="70"/>
    </row>
    <row r="44" spans="1:6" ht="14.25" customHeight="1">
      <c r="A44" s="70"/>
      <c r="B44" s="70"/>
      <c r="C44" s="70"/>
      <c r="D44" s="70"/>
      <c r="E44" s="70"/>
      <c r="F44" s="70"/>
    </row>
    <row r="45" spans="1:6" ht="14.25" customHeight="1">
      <c r="A45" s="70"/>
      <c r="B45" s="70"/>
      <c r="C45" s="70"/>
      <c r="D45" s="70"/>
      <c r="E45" s="70"/>
      <c r="F45" s="70"/>
    </row>
    <row r="46" spans="1:6" ht="14.25" customHeight="1">
      <c r="A46" s="70"/>
      <c r="B46" s="70"/>
      <c r="C46" s="70"/>
      <c r="D46" s="70"/>
      <c r="E46" s="70"/>
      <c r="F46" s="7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R17" sqref="R17"/>
    </sheetView>
  </sheetViews>
  <sheetFormatPr defaultRowHeight="21"/>
  <cols>
    <col min="1" max="1" width="6.25" style="3" customWidth="1"/>
    <col min="2" max="2" width="37.5" style="3" customWidth="1"/>
    <col min="3" max="3" width="16.75" style="3" customWidth="1"/>
    <col min="4" max="4" width="15.875" style="3" bestFit="1" customWidth="1"/>
    <col min="5" max="5" width="22.25" style="3" bestFit="1" customWidth="1"/>
    <col min="6" max="6" width="13.375" style="3" customWidth="1"/>
    <col min="7" max="7" width="17.5" style="3" customWidth="1"/>
    <col min="8" max="8" width="19.25" style="3" customWidth="1"/>
    <col min="9" max="12" width="9" style="3"/>
  </cols>
  <sheetData>
    <row r="1" spans="1:12" ht="23.25">
      <c r="A1" s="17" t="s">
        <v>55</v>
      </c>
    </row>
    <row r="2" spans="1:12" s="21" customFormat="1">
      <c r="A2" s="66" t="s">
        <v>1</v>
      </c>
      <c r="B2" s="66" t="s">
        <v>36</v>
      </c>
      <c r="C2" s="66" t="s">
        <v>37</v>
      </c>
      <c r="D2" s="66" t="s">
        <v>22</v>
      </c>
      <c r="E2" s="66" t="s">
        <v>23</v>
      </c>
      <c r="F2" s="66" t="s">
        <v>24</v>
      </c>
      <c r="G2" s="165" t="s">
        <v>109</v>
      </c>
      <c r="H2" s="166"/>
      <c r="I2" s="20"/>
      <c r="J2" s="20"/>
      <c r="K2" s="20"/>
      <c r="L2" s="20"/>
    </row>
    <row r="3" spans="1:12" s="25" customFormat="1">
      <c r="A3" s="22"/>
      <c r="B3" s="22"/>
      <c r="C3" s="22"/>
      <c r="D3" s="22"/>
      <c r="E3" s="22"/>
      <c r="F3" s="23" t="s">
        <v>29</v>
      </c>
      <c r="G3" s="98" t="s">
        <v>100</v>
      </c>
      <c r="H3" s="98" t="s">
        <v>101</v>
      </c>
      <c r="I3" s="24"/>
      <c r="J3" s="24"/>
      <c r="K3" s="24"/>
      <c r="L3" s="24"/>
    </row>
    <row r="4" spans="1:12" s="9" customFormat="1">
      <c r="A4" s="170" t="s">
        <v>31</v>
      </c>
      <c r="B4" s="106" t="s">
        <v>40</v>
      </c>
      <c r="C4" s="106" t="s">
        <v>38</v>
      </c>
      <c r="D4" s="167" t="s">
        <v>32</v>
      </c>
      <c r="E4" s="173">
        <v>3000000</v>
      </c>
      <c r="F4" s="167" t="s">
        <v>33</v>
      </c>
      <c r="G4" s="176">
        <v>1</v>
      </c>
      <c r="H4" s="167" t="s">
        <v>45</v>
      </c>
      <c r="I4" s="8"/>
      <c r="J4" s="8"/>
      <c r="K4" s="8"/>
      <c r="L4" s="8"/>
    </row>
    <row r="5" spans="1:12" s="9" customFormat="1">
      <c r="A5" s="171"/>
      <c r="B5" s="106" t="s">
        <v>39</v>
      </c>
      <c r="C5" s="106" t="s">
        <v>43</v>
      </c>
      <c r="D5" s="168"/>
      <c r="E5" s="174"/>
      <c r="F5" s="168"/>
      <c r="G5" s="177"/>
      <c r="H5" s="168"/>
      <c r="I5" s="8"/>
      <c r="J5" s="8"/>
      <c r="K5" s="8"/>
      <c r="L5" s="8"/>
    </row>
    <row r="6" spans="1:12" s="9" customFormat="1">
      <c r="A6" s="172"/>
      <c r="B6" s="106" t="s">
        <v>41</v>
      </c>
      <c r="C6" s="106" t="s">
        <v>42</v>
      </c>
      <c r="D6" s="169"/>
      <c r="E6" s="175"/>
      <c r="F6" s="169"/>
      <c r="G6" s="178"/>
      <c r="H6" s="169"/>
      <c r="I6" s="8"/>
      <c r="J6" s="8"/>
      <c r="K6" s="8"/>
      <c r="L6" s="8"/>
    </row>
    <row r="7" spans="1:12" s="9" customFormat="1" ht="43.5" customHeight="1">
      <c r="A7" s="107" t="s">
        <v>31</v>
      </c>
      <c r="B7" s="106" t="s">
        <v>44</v>
      </c>
      <c r="C7" s="106" t="s">
        <v>47</v>
      </c>
      <c r="D7" s="108" t="s">
        <v>48</v>
      </c>
      <c r="E7" s="109">
        <v>900000</v>
      </c>
      <c r="F7" s="110" t="s">
        <v>33</v>
      </c>
      <c r="G7" s="111"/>
      <c r="H7" s="110">
        <v>1</v>
      </c>
      <c r="I7" s="8"/>
      <c r="J7" s="8"/>
      <c r="K7" s="8"/>
      <c r="L7" s="8"/>
    </row>
    <row r="8" spans="1:12" s="9" customFormat="1">
      <c r="A8" s="6">
        <v>1</v>
      </c>
      <c r="B8" s="6"/>
      <c r="C8" s="6"/>
      <c r="D8" s="6"/>
      <c r="E8" s="6"/>
      <c r="F8" s="6"/>
      <c r="G8" s="6"/>
      <c r="H8" s="6"/>
      <c r="I8" s="8"/>
      <c r="J8" s="8"/>
      <c r="K8" s="8"/>
      <c r="L8" s="8"/>
    </row>
    <row r="9" spans="1:12" s="9" customFormat="1">
      <c r="A9" s="6">
        <v>2</v>
      </c>
      <c r="B9" s="6"/>
      <c r="C9" s="6"/>
      <c r="D9" s="6"/>
      <c r="E9" s="6"/>
      <c r="F9" s="6"/>
      <c r="G9" s="6"/>
      <c r="H9" s="6"/>
      <c r="I9" s="8"/>
      <c r="J9" s="8"/>
      <c r="K9" s="8"/>
      <c r="L9" s="8"/>
    </row>
    <row r="10" spans="1:12" s="9" customFormat="1">
      <c r="A10" s="6">
        <v>3</v>
      </c>
      <c r="B10" s="6"/>
      <c r="C10" s="6"/>
      <c r="D10" s="6"/>
      <c r="E10" s="6"/>
      <c r="F10" s="6"/>
      <c r="G10" s="6"/>
      <c r="H10" s="6"/>
      <c r="I10" s="8"/>
      <c r="J10" s="8"/>
      <c r="K10" s="8"/>
      <c r="L10" s="8"/>
    </row>
    <row r="11" spans="1:12" s="9" customFormat="1">
      <c r="A11" s="6"/>
      <c r="B11" s="6"/>
      <c r="C11" s="6"/>
      <c r="D11" s="6"/>
      <c r="E11" s="10" t="s">
        <v>46</v>
      </c>
      <c r="F11" s="6"/>
      <c r="G11" s="11">
        <f>SUM(G8:G10)</f>
        <v>0</v>
      </c>
      <c r="H11" s="11">
        <f>SUM(H8:H10)</f>
        <v>0</v>
      </c>
      <c r="I11" s="8"/>
      <c r="J11" s="8"/>
      <c r="K11" s="8"/>
      <c r="L11" s="8"/>
    </row>
    <row r="12" spans="1:12" s="9" customFormat="1">
      <c r="A12" s="8"/>
      <c r="B12" s="8"/>
      <c r="C12" s="8"/>
      <c r="D12" s="8"/>
      <c r="E12" s="8"/>
      <c r="F12" s="8"/>
      <c r="G12" s="12"/>
      <c r="H12" s="12"/>
      <c r="I12" s="8"/>
      <c r="J12" s="8"/>
      <c r="K12" s="8"/>
      <c r="L12" s="8"/>
    </row>
    <row r="13" spans="1:12" s="9" customFormat="1" ht="23.25">
      <c r="A13" s="3"/>
      <c r="B13" s="144" t="s">
        <v>142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s="9" customFormat="1">
      <c r="A14" s="3"/>
      <c r="B14" s="136" t="s">
        <v>140</v>
      </c>
      <c r="D14" s="13"/>
      <c r="E14" s="13"/>
      <c r="F14" s="3"/>
      <c r="G14" s="3"/>
      <c r="H14" s="8"/>
      <c r="I14" s="8"/>
      <c r="J14" s="8"/>
      <c r="K14" s="8"/>
      <c r="L14" s="8"/>
    </row>
    <row r="15" spans="1:12" s="9" customFormat="1">
      <c r="A15" s="8"/>
      <c r="B15" s="136" t="s">
        <v>137</v>
      </c>
      <c r="C15" s="16"/>
      <c r="D15" s="13"/>
      <c r="E15" s="13"/>
      <c r="F15" s="8"/>
      <c r="G15" s="8"/>
      <c r="H15" s="8"/>
      <c r="I15" s="8"/>
      <c r="J15" s="8"/>
      <c r="K15" s="8"/>
      <c r="L15" s="8"/>
    </row>
    <row r="16" spans="1:12" s="9" customFormat="1">
      <c r="A16" s="8"/>
      <c r="B16" s="136" t="s">
        <v>138</v>
      </c>
      <c r="C16" s="16"/>
      <c r="D16" s="13"/>
      <c r="E16" s="13"/>
      <c r="F16" s="8"/>
      <c r="G16" s="8"/>
      <c r="H16" s="8"/>
      <c r="I16" s="8"/>
      <c r="J16" s="8"/>
      <c r="K16" s="8"/>
      <c r="L16" s="8"/>
    </row>
    <row r="17" spans="1:12" s="9" customFormat="1">
      <c r="A17" s="8"/>
      <c r="B17" s="136" t="s">
        <v>139</v>
      </c>
      <c r="C17" s="16"/>
      <c r="D17" s="13"/>
      <c r="E17" s="13"/>
      <c r="F17" s="8"/>
      <c r="G17" s="8"/>
      <c r="H17" s="8"/>
      <c r="I17" s="8"/>
      <c r="J17" s="8"/>
      <c r="K17" s="8"/>
      <c r="L17" s="8"/>
    </row>
    <row r="18" spans="1:12" s="9" customFormat="1">
      <c r="A18" s="8"/>
      <c r="B18" s="136" t="s">
        <v>141</v>
      </c>
      <c r="C18" s="8"/>
      <c r="D18" s="13"/>
      <c r="E18" s="13"/>
      <c r="G18" s="8"/>
      <c r="H18" s="8"/>
      <c r="I18" s="8"/>
      <c r="J18" s="8"/>
      <c r="K18" s="8"/>
      <c r="L18" s="8"/>
    </row>
    <row r="19" spans="1:12" s="9" customFormat="1">
      <c r="A19" s="14"/>
      <c r="C19" s="8"/>
      <c r="D19" s="15"/>
      <c r="E19" s="15"/>
      <c r="F19" s="8"/>
      <c r="G19" s="8"/>
      <c r="H19" s="8"/>
      <c r="I19" s="8"/>
      <c r="J19" s="8"/>
      <c r="K19" s="8"/>
      <c r="L19" s="8"/>
    </row>
    <row r="20" spans="1:12" s="9" customFormat="1" ht="24">
      <c r="A20" s="14"/>
      <c r="B20" s="99" t="s">
        <v>136</v>
      </c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s="9" customFormat="1" ht="24">
      <c r="A21" s="8"/>
      <c r="B21" s="99" t="s">
        <v>102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s="9" customForma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s="9" customFormat="1">
      <c r="A23" s="8"/>
      <c r="B23" s="8"/>
      <c r="C23" s="8"/>
      <c r="D23" s="8" t="s">
        <v>35</v>
      </c>
      <c r="E23" s="8"/>
      <c r="F23" s="8"/>
      <c r="G23" s="8"/>
      <c r="H23" s="8"/>
      <c r="I23" s="8"/>
      <c r="J23" s="8"/>
      <c r="K23" s="8"/>
      <c r="L23" s="8"/>
    </row>
    <row r="24" spans="1:12" s="9" customForma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s="9" customForma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s="9" customForma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s="9" customForma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s="9" customForma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s="9" customForma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s="9" customForma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9" customForma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s="9" customForma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s="9" customForma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s="9" customForma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s="9" customForma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s="9" customForma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s="9" customForma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s="9" customForma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s="9" customForma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s="9" customForma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</sheetData>
  <mergeCells count="7">
    <mergeCell ref="G2:H2"/>
    <mergeCell ref="H4:H6"/>
    <mergeCell ref="A4:A6"/>
    <mergeCell ref="D4:D6"/>
    <mergeCell ref="E4:E6"/>
    <mergeCell ref="F4:F6"/>
    <mergeCell ref="G4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A3" sqref="A3:L4"/>
    </sheetView>
  </sheetViews>
  <sheetFormatPr defaultRowHeight="21"/>
  <cols>
    <col min="1" max="1" width="6.25" style="3" customWidth="1"/>
    <col min="2" max="2" width="33.75" style="3" customWidth="1"/>
    <col min="3" max="3" width="14.5" style="3" bestFit="1" customWidth="1"/>
    <col min="4" max="4" width="13.875" style="3" customWidth="1"/>
    <col min="5" max="5" width="11.875" style="3" customWidth="1"/>
    <col min="6" max="6" width="11.5" style="3" bestFit="1" customWidth="1"/>
    <col min="7" max="7" width="13.25" style="3" customWidth="1"/>
    <col min="8" max="8" width="16" style="3" customWidth="1"/>
    <col min="9" max="9" width="13.125" style="3" bestFit="1" customWidth="1"/>
    <col min="10" max="10" width="18.875" style="3" customWidth="1"/>
    <col min="11" max="11" width="22" style="3" customWidth="1"/>
    <col min="12" max="12" width="25.125" style="3" bestFit="1" customWidth="1"/>
    <col min="13" max="16" width="9" style="3"/>
  </cols>
  <sheetData>
    <row r="1" spans="1:16" ht="26.25" customHeight="1">
      <c r="A1" s="88" t="s">
        <v>54</v>
      </c>
    </row>
    <row r="2" spans="1:16" s="19" customFormat="1">
      <c r="A2" s="67" t="s">
        <v>1</v>
      </c>
      <c r="B2" s="29" t="s">
        <v>49</v>
      </c>
      <c r="C2" s="38" t="s">
        <v>50</v>
      </c>
      <c r="D2" s="38" t="s">
        <v>22</v>
      </c>
      <c r="E2" s="181" t="s">
        <v>23</v>
      </c>
      <c r="F2" s="182"/>
      <c r="G2" s="183"/>
      <c r="H2" s="29" t="s">
        <v>24</v>
      </c>
      <c r="I2" s="67" t="s">
        <v>25</v>
      </c>
      <c r="J2" s="179" t="s">
        <v>26</v>
      </c>
      <c r="K2" s="179"/>
      <c r="L2" s="179"/>
      <c r="M2" s="18"/>
      <c r="N2" s="18"/>
      <c r="O2" s="18"/>
      <c r="P2" s="18"/>
    </row>
    <row r="3" spans="1:16" ht="105">
      <c r="A3" s="4"/>
      <c r="B3" s="4"/>
      <c r="C3" s="26"/>
      <c r="D3" s="4"/>
      <c r="E3" s="93" t="s">
        <v>27</v>
      </c>
      <c r="F3" s="93" t="s">
        <v>28</v>
      </c>
      <c r="G3" s="94" t="s">
        <v>56</v>
      </c>
      <c r="H3" s="38" t="s">
        <v>29</v>
      </c>
      <c r="I3" s="38" t="s">
        <v>30</v>
      </c>
      <c r="J3" s="156" t="s">
        <v>177</v>
      </c>
      <c r="K3" s="156" t="s">
        <v>178</v>
      </c>
      <c r="L3" s="95" t="s">
        <v>179</v>
      </c>
    </row>
    <row r="4" spans="1:16" s="9" customFormat="1" ht="46.5" customHeight="1">
      <c r="A4" s="106" t="s">
        <v>31</v>
      </c>
      <c r="B4" s="106" t="s">
        <v>51</v>
      </c>
      <c r="C4" s="106" t="s">
        <v>52</v>
      </c>
      <c r="D4" s="106" t="s">
        <v>32</v>
      </c>
      <c r="E4" s="112">
        <v>3000000</v>
      </c>
      <c r="F4" s="112">
        <v>1000000</v>
      </c>
      <c r="G4" s="112">
        <v>150000</v>
      </c>
      <c r="H4" s="106" t="s">
        <v>33</v>
      </c>
      <c r="I4" s="113">
        <v>8</v>
      </c>
      <c r="J4" s="111">
        <f>(E4/36)*I4</f>
        <v>666666.66666666663</v>
      </c>
      <c r="K4" s="111">
        <f>(F4/36)*I4</f>
        <v>222222.22222222222</v>
      </c>
      <c r="L4" s="111">
        <f>(G4/36)*8</f>
        <v>33333.333333333336</v>
      </c>
      <c r="M4" s="8"/>
      <c r="N4" s="8"/>
      <c r="O4" s="8"/>
      <c r="P4" s="8"/>
    </row>
    <row r="5" spans="1:16" s="9" customFormat="1">
      <c r="A5" s="6">
        <v>1</v>
      </c>
      <c r="B5" s="6"/>
      <c r="C5" s="6"/>
      <c r="D5" s="6"/>
      <c r="E5" s="6"/>
      <c r="F5" s="6"/>
      <c r="G5" s="6"/>
      <c r="H5" s="6"/>
      <c r="I5" s="73"/>
      <c r="J5" s="7">
        <f t="shared" ref="J5:J8" si="0">(E5/36)*I5</f>
        <v>0</v>
      </c>
      <c r="K5" s="7">
        <f t="shared" ref="K5:K8" si="1">(F5/36)*I5</f>
        <v>0</v>
      </c>
      <c r="L5" s="7">
        <f t="shared" ref="L5:L8" si="2">(G5/36)*8</f>
        <v>0</v>
      </c>
      <c r="M5" s="8"/>
      <c r="N5" s="8"/>
      <c r="O5" s="8"/>
      <c r="P5" s="8"/>
    </row>
    <row r="6" spans="1:16" s="9" customFormat="1">
      <c r="A6" s="6">
        <v>2</v>
      </c>
      <c r="B6" s="6"/>
      <c r="C6" s="6"/>
      <c r="D6" s="6"/>
      <c r="E6" s="6"/>
      <c r="F6" s="6"/>
      <c r="G6" s="6"/>
      <c r="H6" s="6"/>
      <c r="I6" s="73"/>
      <c r="J6" s="7">
        <f t="shared" si="0"/>
        <v>0</v>
      </c>
      <c r="K6" s="7">
        <f t="shared" si="1"/>
        <v>0</v>
      </c>
      <c r="L6" s="7">
        <f t="shared" si="2"/>
        <v>0</v>
      </c>
      <c r="M6" s="8"/>
      <c r="N6" s="8"/>
      <c r="O6" s="8"/>
      <c r="P6" s="8"/>
    </row>
    <row r="7" spans="1:16" s="9" customFormat="1">
      <c r="A7" s="6">
        <v>3</v>
      </c>
      <c r="B7" s="6"/>
      <c r="C7" s="6"/>
      <c r="D7" s="6"/>
      <c r="E7" s="6"/>
      <c r="F7" s="6"/>
      <c r="G7" s="6"/>
      <c r="H7" s="6"/>
      <c r="I7" s="73"/>
      <c r="J7" s="7">
        <f t="shared" si="0"/>
        <v>0</v>
      </c>
      <c r="K7" s="7">
        <f t="shared" si="1"/>
        <v>0</v>
      </c>
      <c r="L7" s="7">
        <f t="shared" si="2"/>
        <v>0</v>
      </c>
      <c r="M7" s="8"/>
      <c r="N7" s="8"/>
      <c r="O7" s="8"/>
      <c r="P7" s="8"/>
    </row>
    <row r="8" spans="1:16" s="9" customFormat="1">
      <c r="A8" s="6">
        <v>4</v>
      </c>
      <c r="B8" s="6"/>
      <c r="C8" s="6"/>
      <c r="D8" s="6"/>
      <c r="E8" s="6"/>
      <c r="F8" s="6"/>
      <c r="G8" s="6"/>
      <c r="H8" s="6"/>
      <c r="I8" s="73"/>
      <c r="J8" s="7">
        <f t="shared" si="0"/>
        <v>0</v>
      </c>
      <c r="K8" s="7">
        <f t="shared" si="1"/>
        <v>0</v>
      </c>
      <c r="L8" s="7">
        <f t="shared" si="2"/>
        <v>0</v>
      </c>
      <c r="M8" s="8"/>
      <c r="N8" s="8"/>
      <c r="O8" s="8"/>
      <c r="P8" s="8"/>
    </row>
    <row r="9" spans="1:16" s="9" customFormat="1">
      <c r="A9" s="6"/>
      <c r="B9" s="6"/>
      <c r="C9" s="6"/>
      <c r="D9" s="6"/>
      <c r="E9" s="6"/>
      <c r="F9" s="6"/>
      <c r="G9" s="6"/>
      <c r="H9" s="6"/>
      <c r="J9" s="72">
        <f>SUM(J5:J8)</f>
        <v>0</v>
      </c>
      <c r="K9" s="72">
        <f>SUM(K5:K8)</f>
        <v>0</v>
      </c>
      <c r="L9" s="72">
        <f>SUM(L5:L8)</f>
        <v>0</v>
      </c>
      <c r="M9" s="8"/>
      <c r="N9" s="8"/>
      <c r="O9" s="8"/>
      <c r="P9" s="8"/>
    </row>
    <row r="10" spans="1:16" s="9" customFormat="1" ht="22.5">
      <c r="A10" s="8"/>
      <c r="B10" s="144" t="s">
        <v>34</v>
      </c>
      <c r="C10" s="8"/>
      <c r="D10" s="8"/>
      <c r="E10" s="8"/>
      <c r="F10" s="8"/>
      <c r="G10" s="8"/>
      <c r="H10" s="8"/>
      <c r="I10" s="10" t="s">
        <v>53</v>
      </c>
      <c r="J10" s="157">
        <f>J9+K9</f>
        <v>0</v>
      </c>
      <c r="K10" s="12"/>
      <c r="L10" s="72">
        <f>SUM(L6:L9)</f>
        <v>0</v>
      </c>
      <c r="M10" s="8"/>
      <c r="N10" s="8"/>
      <c r="O10" s="8"/>
      <c r="P10" s="8"/>
    </row>
    <row r="11" spans="1:16" s="9" customFormat="1">
      <c r="A11" s="3"/>
      <c r="B11" s="137" t="s">
        <v>144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9" customFormat="1">
      <c r="A12" s="3"/>
      <c r="B12" s="71" t="s">
        <v>143</v>
      </c>
      <c r="C12" s="27"/>
      <c r="D12" s="13"/>
      <c r="E12" s="13"/>
      <c r="F12" s="3"/>
      <c r="G12" s="3"/>
      <c r="H12" s="3"/>
      <c r="I12" s="3"/>
      <c r="J12" s="3"/>
      <c r="K12" s="8"/>
      <c r="L12" s="8"/>
      <c r="M12" s="8"/>
      <c r="N12" s="8"/>
      <c r="O12" s="8"/>
      <c r="P12" s="8"/>
    </row>
    <row r="13" spans="1:16" s="9" customFormat="1" ht="63">
      <c r="A13" s="8"/>
      <c r="B13" s="92" t="s">
        <v>145</v>
      </c>
      <c r="C13" s="8"/>
      <c r="D13" s="180"/>
      <c r="E13" s="180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s="9" customFormat="1">
      <c r="A14" s="8"/>
      <c r="C14" s="8"/>
      <c r="D14" s="180"/>
      <c r="E14" s="18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s="9" customFormat="1">
      <c r="A15" s="8"/>
      <c r="B15" s="8"/>
      <c r="C15" s="8"/>
      <c r="D15" s="180"/>
      <c r="E15" s="180"/>
      <c r="F15" s="8"/>
      <c r="G15" s="8"/>
      <c r="H15" s="8"/>
      <c r="I15" s="8"/>
      <c r="J15" s="8"/>
      <c r="K15" s="8"/>
      <c r="L15" s="158"/>
      <c r="M15" s="8"/>
      <c r="N15" s="8"/>
      <c r="O15" s="8"/>
      <c r="P15" s="8"/>
    </row>
    <row r="16" spans="1:16" s="9" customFormat="1">
      <c r="A16" s="8"/>
      <c r="C16" s="8"/>
      <c r="D16" s="180"/>
      <c r="E16" s="180"/>
      <c r="F16" s="8"/>
      <c r="G16" s="8"/>
      <c r="I16" s="8"/>
      <c r="J16" s="8"/>
      <c r="K16" s="8"/>
      <c r="L16" s="159"/>
      <c r="M16" s="8"/>
      <c r="N16" s="8"/>
      <c r="O16" s="8"/>
      <c r="P16" s="8"/>
    </row>
    <row r="17" spans="1:16" s="9" customFormat="1">
      <c r="A17" s="14"/>
      <c r="B17" s="8"/>
      <c r="C17" s="8"/>
      <c r="D17" s="15"/>
      <c r="E17" s="15"/>
      <c r="F17" s="8"/>
      <c r="G17" s="8"/>
      <c r="H17" s="8"/>
      <c r="I17" s="8"/>
      <c r="J17" s="8"/>
      <c r="K17" s="8"/>
      <c r="L17" s="158"/>
      <c r="M17" s="8"/>
      <c r="N17" s="8"/>
      <c r="O17" s="8"/>
      <c r="P17" s="8"/>
    </row>
    <row r="18" spans="1:16" s="9" customFormat="1">
      <c r="A18" s="1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s="9" customForma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s="9" customForma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s="9" customFormat="1">
      <c r="A21" s="8"/>
      <c r="B21" s="8"/>
      <c r="C21" s="8"/>
      <c r="D21" s="8" t="s">
        <v>35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9" customForma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9" customForma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9" customForma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9" customForma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9" customForma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s="9" customForma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s="9" customForma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s="9" customForma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s="9" customForma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9" customForma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9" customForma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s="9" customForma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s="9" customForma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s="9" customForma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s="9" customForma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s="9" customForma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s="9" customForma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s="9" customForma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s="9" customForma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s="9" customForma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</sheetData>
  <mergeCells count="6">
    <mergeCell ref="J2:L2"/>
    <mergeCell ref="D13:E13"/>
    <mergeCell ref="D14:E14"/>
    <mergeCell ref="D15:E15"/>
    <mergeCell ref="D16:E16"/>
    <mergeCell ref="E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K1"/>
    </sheetView>
  </sheetViews>
  <sheetFormatPr defaultRowHeight="21"/>
  <cols>
    <col min="1" max="1" width="7.5" style="3" customWidth="1"/>
    <col min="2" max="2" width="22.5" style="3" customWidth="1"/>
    <col min="3" max="3" width="66.125" style="3" customWidth="1"/>
    <col min="4" max="4" width="12.125" style="3" customWidth="1"/>
    <col min="5" max="5" width="9.5" style="3" customWidth="1"/>
    <col min="6" max="6" width="9.75" style="3" customWidth="1"/>
    <col min="7" max="8" width="12.875" style="3" customWidth="1"/>
    <col min="9" max="10" width="14" style="3" customWidth="1"/>
    <col min="11" max="11" width="24.875" style="3" customWidth="1"/>
    <col min="12" max="14" width="9" style="3"/>
  </cols>
  <sheetData>
    <row r="1" spans="1:14" ht="117" customHeight="1">
      <c r="A1" s="185" t="s">
        <v>147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4" ht="26.25" customHeight="1">
      <c r="A2" s="36" t="s">
        <v>1</v>
      </c>
      <c r="B2" s="38" t="s">
        <v>62</v>
      </c>
      <c r="C2" s="36" t="s">
        <v>59</v>
      </c>
      <c r="D2" s="184" t="s">
        <v>61</v>
      </c>
      <c r="E2" s="184"/>
      <c r="F2" s="184"/>
      <c r="G2" s="184"/>
      <c r="H2" s="186" t="s">
        <v>67</v>
      </c>
      <c r="I2" s="187"/>
      <c r="J2" s="188"/>
      <c r="K2" s="35" t="s">
        <v>60</v>
      </c>
    </row>
    <row r="3" spans="1:14" ht="56.25">
      <c r="A3" s="5"/>
      <c r="C3" s="37" t="s">
        <v>58</v>
      </c>
      <c r="D3" s="34" t="s">
        <v>103</v>
      </c>
      <c r="E3" s="34" t="s">
        <v>104</v>
      </c>
      <c r="F3" s="34" t="s">
        <v>105</v>
      </c>
      <c r="G3" s="34" t="s">
        <v>106</v>
      </c>
      <c r="H3" s="34" t="s">
        <v>89</v>
      </c>
      <c r="I3" s="34" t="s">
        <v>107</v>
      </c>
      <c r="J3" s="34" t="s">
        <v>111</v>
      </c>
      <c r="K3" s="68" t="s">
        <v>92</v>
      </c>
    </row>
    <row r="4" spans="1:14" s="134" customFormat="1" ht="86.25" customHeight="1">
      <c r="A4" s="126" t="s">
        <v>63</v>
      </c>
      <c r="B4" s="127" t="s">
        <v>64</v>
      </c>
      <c r="C4" s="128" t="s">
        <v>65</v>
      </c>
      <c r="D4" s="129"/>
      <c r="E4" s="130">
        <v>75</v>
      </c>
      <c r="F4" s="129"/>
      <c r="G4" s="129"/>
      <c r="H4" s="129"/>
      <c r="I4" s="130" t="s">
        <v>146</v>
      </c>
      <c r="J4" s="131"/>
      <c r="K4" s="132" t="s">
        <v>66</v>
      </c>
      <c r="L4" s="133"/>
      <c r="M4" s="133"/>
      <c r="N4" s="133"/>
    </row>
    <row r="5" spans="1:14">
      <c r="A5" s="32">
        <v>1</v>
      </c>
      <c r="B5" s="32"/>
      <c r="C5" s="30"/>
      <c r="D5" s="30"/>
      <c r="E5" s="30"/>
      <c r="F5" s="30"/>
      <c r="G5" s="30"/>
      <c r="H5" s="30"/>
      <c r="I5" s="30"/>
      <c r="J5" s="30"/>
      <c r="K5" s="30"/>
    </row>
    <row r="6" spans="1:14">
      <c r="A6" s="32">
        <v>2</v>
      </c>
      <c r="B6" s="32"/>
      <c r="C6" s="30"/>
      <c r="D6" s="30"/>
      <c r="E6" s="30"/>
      <c r="F6" s="30"/>
      <c r="G6" s="30"/>
      <c r="H6" s="30"/>
      <c r="I6" s="30"/>
      <c r="J6" s="30"/>
      <c r="K6" s="30"/>
    </row>
    <row r="7" spans="1:14">
      <c r="A7" s="32">
        <v>3</v>
      </c>
      <c r="B7" s="32"/>
      <c r="C7" s="30"/>
      <c r="D7" s="30"/>
      <c r="E7" s="30"/>
      <c r="F7" s="30"/>
      <c r="G7" s="30"/>
      <c r="H7" s="30"/>
      <c r="I7" s="30"/>
      <c r="J7" s="30"/>
      <c r="K7" s="30"/>
    </row>
    <row r="8" spans="1:14">
      <c r="A8" s="32">
        <v>4</v>
      </c>
      <c r="B8" s="32"/>
      <c r="C8" s="30"/>
      <c r="D8" s="30"/>
      <c r="E8" s="30"/>
      <c r="F8" s="30"/>
      <c r="G8" s="30"/>
      <c r="H8" s="30"/>
      <c r="I8" s="30"/>
      <c r="J8" s="30"/>
      <c r="K8" s="30"/>
    </row>
    <row r="9" spans="1:14">
      <c r="A9" s="32">
        <v>5</v>
      </c>
      <c r="B9" s="32"/>
      <c r="C9" s="30"/>
      <c r="D9" s="30"/>
      <c r="E9" s="30"/>
      <c r="F9" s="30"/>
      <c r="G9" s="30"/>
      <c r="H9" s="30"/>
      <c r="I9" s="30"/>
      <c r="J9" s="30"/>
      <c r="K9" s="30"/>
    </row>
    <row r="10" spans="1:14">
      <c r="A10" s="32">
        <v>6</v>
      </c>
      <c r="B10" s="32"/>
      <c r="C10" s="30"/>
      <c r="D10" s="30"/>
      <c r="E10" s="30"/>
      <c r="F10" s="30"/>
      <c r="G10" s="30"/>
      <c r="H10" s="30"/>
      <c r="I10" s="30"/>
      <c r="J10" s="30"/>
      <c r="K10" s="30"/>
    </row>
    <row r="11" spans="1:14">
      <c r="A11" s="32">
        <v>7</v>
      </c>
      <c r="B11" s="32"/>
      <c r="C11" s="30"/>
      <c r="D11" s="30"/>
      <c r="E11" s="30"/>
      <c r="F11" s="30"/>
      <c r="G11" s="30"/>
      <c r="H11" s="30"/>
      <c r="I11" s="30"/>
      <c r="J11" s="30"/>
      <c r="K11" s="30"/>
    </row>
    <row r="12" spans="1:14">
      <c r="A12" s="32">
        <v>8</v>
      </c>
      <c r="B12" s="32"/>
      <c r="C12" s="30"/>
      <c r="D12" s="30"/>
      <c r="E12" s="30"/>
      <c r="F12" s="30"/>
      <c r="G12" s="30"/>
      <c r="H12" s="30"/>
      <c r="I12" s="30"/>
      <c r="J12" s="30"/>
      <c r="K12" s="30"/>
    </row>
    <row r="13" spans="1:14">
      <c r="A13" s="32">
        <v>9</v>
      </c>
      <c r="B13" s="32"/>
      <c r="C13" s="30"/>
      <c r="D13" s="30"/>
      <c r="E13" s="30"/>
      <c r="F13" s="30"/>
      <c r="G13" s="30"/>
      <c r="H13" s="30"/>
      <c r="I13" s="30"/>
      <c r="J13" s="30"/>
      <c r="K13" s="30"/>
    </row>
    <row r="14" spans="1:14">
      <c r="A14" s="32">
        <v>10</v>
      </c>
      <c r="B14" s="32"/>
      <c r="C14" s="30"/>
      <c r="D14" s="30"/>
      <c r="E14" s="30"/>
      <c r="F14" s="30"/>
      <c r="G14" s="30"/>
      <c r="H14" s="30"/>
      <c r="I14" s="30"/>
      <c r="J14" s="30"/>
      <c r="K14" s="30"/>
    </row>
    <row r="15" spans="1:14">
      <c r="A15" s="32">
        <v>11</v>
      </c>
      <c r="B15" s="32"/>
      <c r="C15" s="30"/>
      <c r="D15" s="30"/>
      <c r="E15" s="30"/>
      <c r="F15" s="30"/>
      <c r="G15" s="30"/>
      <c r="H15" s="30"/>
      <c r="I15" s="30"/>
      <c r="J15" s="30"/>
      <c r="K15" s="30"/>
    </row>
    <row r="16" spans="1:14">
      <c r="A16" s="14"/>
      <c r="B16" s="14"/>
      <c r="C16" s="31" t="s">
        <v>57</v>
      </c>
      <c r="D16" s="30">
        <f>COUNTA(D5:D15)</f>
        <v>0</v>
      </c>
      <c r="E16" s="30">
        <f>COUNTA(E5:E15)</f>
        <v>0</v>
      </c>
      <c r="F16" s="30">
        <f t="shared" ref="F16:G16" si="0">COUNTA(F5:F15)</f>
        <v>0</v>
      </c>
      <c r="G16" s="30">
        <f t="shared" si="0"/>
        <v>0</v>
      </c>
      <c r="H16" s="30"/>
      <c r="I16" s="30">
        <f>COUNTA(I5:I15)</f>
        <v>0</v>
      </c>
      <c r="J16" s="30">
        <f>COUNTA(J5:J15)</f>
        <v>0</v>
      </c>
      <c r="K16" s="30"/>
    </row>
    <row r="17" spans="1:14" ht="37.5">
      <c r="A17" s="14"/>
      <c r="B17" s="14"/>
      <c r="C17" s="14"/>
      <c r="D17" s="34" t="s">
        <v>103</v>
      </c>
      <c r="E17" s="34" t="s">
        <v>104</v>
      </c>
      <c r="F17" s="34" t="s">
        <v>105</v>
      </c>
      <c r="G17" s="34" t="s">
        <v>106</v>
      </c>
      <c r="H17" s="34"/>
      <c r="I17" s="34" t="s">
        <v>98</v>
      </c>
      <c r="J17" s="34" t="s">
        <v>108</v>
      </c>
      <c r="K17" s="14"/>
    </row>
    <row r="18" spans="1:1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4">
      <c r="A19" s="33"/>
      <c r="B19" s="33"/>
      <c r="C19" s="14"/>
      <c r="D19" s="14"/>
      <c r="E19" s="14"/>
      <c r="F19" s="14"/>
      <c r="G19" s="14"/>
      <c r="H19" s="14"/>
      <c r="I19" s="14"/>
      <c r="J19" s="14"/>
      <c r="K19" s="14"/>
    </row>
    <row r="20" spans="1:14" s="19" customFormat="1">
      <c r="A20" s="54"/>
      <c r="B20" s="54"/>
      <c r="C20" s="54"/>
      <c r="D20" s="54"/>
      <c r="E20" s="54"/>
      <c r="F20" s="54"/>
      <c r="G20" s="54"/>
      <c r="H20" s="54"/>
      <c r="I20" s="42"/>
      <c r="J20" s="42"/>
      <c r="K20" s="33"/>
      <c r="L20" s="18"/>
      <c r="M20" s="18"/>
      <c r="N20" s="18"/>
    </row>
    <row r="21" spans="1:14">
      <c r="A21" s="54"/>
      <c r="B21" s="54"/>
      <c r="C21" s="54"/>
      <c r="D21" s="54"/>
      <c r="E21" s="54"/>
      <c r="F21" s="54"/>
      <c r="G21" s="54"/>
      <c r="H21" s="54"/>
      <c r="I21" s="40"/>
      <c r="J21" s="40"/>
      <c r="K21" s="14"/>
    </row>
    <row r="22" spans="1:14">
      <c r="A22" s="54"/>
      <c r="B22" s="54"/>
      <c r="C22" s="54"/>
      <c r="D22" s="54"/>
      <c r="E22" s="54"/>
      <c r="F22" s="54"/>
      <c r="G22" s="54"/>
      <c r="H22" s="54"/>
      <c r="I22" s="39"/>
      <c r="J22" s="39"/>
      <c r="K22" s="14"/>
    </row>
    <row r="23" spans="1:14">
      <c r="A23" s="54"/>
      <c r="B23" s="54"/>
      <c r="C23" s="54"/>
      <c r="D23" s="54"/>
      <c r="E23" s="54"/>
      <c r="F23" s="54"/>
      <c r="G23" s="54"/>
      <c r="H23" s="54"/>
      <c r="I23" s="39"/>
      <c r="J23" s="39"/>
      <c r="K23" s="14"/>
    </row>
    <row r="24" spans="1:14">
      <c r="A24" s="54"/>
      <c r="B24" s="54"/>
      <c r="C24" s="54"/>
      <c r="D24" s="54"/>
      <c r="E24" s="54"/>
      <c r="F24" s="54"/>
      <c r="G24" s="54"/>
      <c r="H24" s="54"/>
      <c r="I24" s="39"/>
      <c r="J24" s="39"/>
      <c r="K24" s="14"/>
    </row>
    <row r="25" spans="1:14">
      <c r="A25" s="54"/>
      <c r="B25" s="54"/>
      <c r="C25" s="54"/>
      <c r="D25" s="54"/>
      <c r="E25" s="54"/>
      <c r="F25" s="54"/>
      <c r="G25" s="54"/>
      <c r="H25" s="54"/>
      <c r="I25" s="39"/>
      <c r="J25" s="39"/>
      <c r="K25" s="14"/>
    </row>
    <row r="26" spans="1:14">
      <c r="A26" s="54"/>
      <c r="B26" s="54"/>
      <c r="C26" s="54"/>
      <c r="D26" s="54"/>
      <c r="E26" s="54"/>
      <c r="F26" s="54"/>
      <c r="G26" s="54"/>
      <c r="H26" s="54"/>
      <c r="I26" s="39"/>
      <c r="J26" s="39"/>
      <c r="K26" s="14"/>
    </row>
    <row r="27" spans="1:14">
      <c r="A27" s="54"/>
      <c r="B27" s="54"/>
      <c r="C27" s="54"/>
      <c r="D27" s="54"/>
      <c r="E27" s="54"/>
      <c r="F27" s="54"/>
      <c r="G27" s="54"/>
      <c r="H27" s="54"/>
      <c r="I27" s="39"/>
      <c r="J27" s="39"/>
      <c r="K27" s="14"/>
    </row>
    <row r="28" spans="1:14">
      <c r="A28" s="54"/>
      <c r="B28" s="54"/>
      <c r="C28" s="54"/>
      <c r="D28" s="54"/>
      <c r="E28" s="54"/>
      <c r="F28" s="54"/>
      <c r="G28" s="54"/>
      <c r="H28" s="54"/>
      <c r="I28" s="14"/>
      <c r="J28" s="14"/>
      <c r="K28" s="14"/>
    </row>
    <row r="29" spans="1:14">
      <c r="A29" s="54"/>
      <c r="B29" s="54"/>
      <c r="C29" s="54"/>
      <c r="D29" s="54"/>
      <c r="E29" s="54"/>
      <c r="F29" s="54"/>
      <c r="G29" s="54"/>
      <c r="H29" s="54"/>
      <c r="I29" s="14"/>
      <c r="J29" s="14"/>
      <c r="K29" s="14"/>
    </row>
    <row r="30" spans="1:1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</sheetData>
  <mergeCells count="3">
    <mergeCell ref="D2:G2"/>
    <mergeCell ref="A1:K1"/>
    <mergeCell ref="H2:J2"/>
  </mergeCells>
  <hyperlinks>
    <hyperlink ref="C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B11" sqref="B11"/>
    </sheetView>
  </sheetViews>
  <sheetFormatPr defaultRowHeight="21"/>
  <cols>
    <col min="1" max="1" width="16.375" style="3" customWidth="1"/>
    <col min="2" max="2" width="39.125" style="3" customWidth="1"/>
    <col min="3" max="3" width="40.25" style="3" customWidth="1"/>
    <col min="4" max="4" width="15.625" style="3" customWidth="1"/>
    <col min="5" max="5" width="15.75" style="3" customWidth="1"/>
    <col min="6" max="6" width="14.875" style="3" customWidth="1"/>
    <col min="7" max="7" width="15.75" style="3" customWidth="1"/>
    <col min="8" max="8" width="16.5" style="3" customWidth="1"/>
    <col min="9" max="9" width="27.25" style="3" customWidth="1"/>
    <col min="10" max="14" width="9" style="3"/>
  </cols>
  <sheetData>
    <row r="1" spans="1:9" ht="23.25">
      <c r="A1" s="43" t="s">
        <v>73</v>
      </c>
      <c r="B1" s="18"/>
    </row>
    <row r="2" spans="1:9" ht="64.5" customHeight="1">
      <c r="A2" s="35" t="s">
        <v>1</v>
      </c>
      <c r="B2" s="36" t="s">
        <v>68</v>
      </c>
      <c r="C2" s="36" t="s">
        <v>62</v>
      </c>
      <c r="D2" s="191" t="s">
        <v>148</v>
      </c>
      <c r="E2" s="192"/>
      <c r="F2" s="189" t="s">
        <v>125</v>
      </c>
      <c r="G2" s="189"/>
      <c r="H2" s="44" t="s">
        <v>69</v>
      </c>
    </row>
    <row r="3" spans="1:9" ht="84">
      <c r="A3" s="32"/>
      <c r="B3" s="30"/>
      <c r="C3" s="32" t="s">
        <v>70</v>
      </c>
      <c r="D3" s="73" t="s">
        <v>149</v>
      </c>
      <c r="E3" s="73" t="s">
        <v>150</v>
      </c>
      <c r="F3" s="138" t="s">
        <v>151</v>
      </c>
      <c r="G3" s="138" t="s">
        <v>152</v>
      </c>
      <c r="H3" s="45" t="s">
        <v>71</v>
      </c>
    </row>
    <row r="4" spans="1:9">
      <c r="A4" s="32">
        <v>1</v>
      </c>
      <c r="B4" s="30"/>
      <c r="C4" s="30"/>
      <c r="D4" s="30"/>
      <c r="E4" s="30"/>
      <c r="F4" s="30"/>
      <c r="G4" s="30"/>
      <c r="H4" s="30"/>
    </row>
    <row r="5" spans="1:9">
      <c r="A5" s="32">
        <v>2</v>
      </c>
      <c r="B5" s="30"/>
      <c r="C5" s="30"/>
      <c r="D5" s="30"/>
      <c r="E5" s="30"/>
      <c r="F5" s="30"/>
      <c r="G5" s="30"/>
      <c r="H5" s="30"/>
    </row>
    <row r="6" spans="1:9">
      <c r="A6" s="32">
        <v>3</v>
      </c>
      <c r="B6" s="30"/>
      <c r="C6" s="30"/>
      <c r="D6" s="30"/>
      <c r="E6" s="30"/>
      <c r="F6" s="30"/>
      <c r="G6" s="30"/>
      <c r="H6" s="30"/>
    </row>
    <row r="7" spans="1:9">
      <c r="A7" s="32">
        <v>4</v>
      </c>
      <c r="B7" s="30"/>
      <c r="C7" s="30"/>
      <c r="D7" s="30"/>
      <c r="E7" s="30"/>
      <c r="F7" s="30"/>
      <c r="G7" s="30"/>
      <c r="H7" s="30"/>
    </row>
    <row r="8" spans="1:9">
      <c r="A8" s="46"/>
      <c r="B8" s="14"/>
      <c r="C8" s="36" t="s">
        <v>72</v>
      </c>
      <c r="D8" s="104">
        <f>COUNTA(D4:D7)</f>
        <v>0</v>
      </c>
      <c r="E8" s="104">
        <f t="shared" ref="E8:G8" si="0">COUNTA(E4:E7)</f>
        <v>0</v>
      </c>
      <c r="F8" s="104">
        <f t="shared" si="0"/>
        <v>0</v>
      </c>
      <c r="G8" s="104">
        <f t="shared" si="0"/>
        <v>0</v>
      </c>
      <c r="H8" s="14"/>
    </row>
    <row r="9" spans="1:9">
      <c r="A9" s="46"/>
      <c r="B9" s="14"/>
      <c r="C9" s="14"/>
      <c r="D9" s="14"/>
      <c r="E9" s="14"/>
      <c r="F9" s="47"/>
      <c r="G9" s="47"/>
      <c r="H9" s="14"/>
    </row>
    <row r="10" spans="1:9" ht="22.5">
      <c r="A10" s="144" t="s">
        <v>34</v>
      </c>
      <c r="B10" s="139" t="s">
        <v>153</v>
      </c>
      <c r="C10" s="39"/>
      <c r="D10" s="39"/>
      <c r="E10" s="39"/>
      <c r="F10" s="39"/>
      <c r="G10" s="39"/>
      <c r="H10" s="14"/>
    </row>
    <row r="11" spans="1:9" ht="23.25">
      <c r="A11" s="48"/>
      <c r="B11" s="69" t="s">
        <v>93</v>
      </c>
      <c r="C11" s="49"/>
      <c r="D11" s="49"/>
      <c r="E11" s="49"/>
      <c r="F11" s="49"/>
      <c r="G11" s="49"/>
      <c r="H11" s="49"/>
      <c r="I11" s="49"/>
    </row>
    <row r="12" spans="1:9">
      <c r="A12" s="42"/>
      <c r="B12" s="42"/>
      <c r="C12" s="42"/>
      <c r="D12" s="105"/>
      <c r="E12" s="105"/>
      <c r="F12" s="190"/>
      <c r="G12" s="190"/>
      <c r="H12" s="54"/>
      <c r="I12" s="55"/>
    </row>
    <row r="13" spans="1:9">
      <c r="A13" s="41"/>
      <c r="B13" s="39"/>
      <c r="C13" s="41"/>
      <c r="D13" s="41"/>
      <c r="E13" s="41"/>
      <c r="F13" s="50"/>
      <c r="G13" s="50"/>
      <c r="H13" s="54"/>
      <c r="I13" s="56"/>
    </row>
    <row r="14" spans="1:9">
      <c r="A14" s="41"/>
      <c r="B14" s="39"/>
      <c r="C14" s="39"/>
      <c r="D14" s="39"/>
      <c r="E14" s="39"/>
      <c r="F14" s="39"/>
      <c r="G14" s="39"/>
      <c r="H14" s="39"/>
      <c r="I14" s="49"/>
    </row>
    <row r="15" spans="1:9">
      <c r="A15" s="41"/>
      <c r="B15" s="39"/>
      <c r="C15" s="39"/>
      <c r="D15" s="39"/>
      <c r="E15" s="39"/>
      <c r="F15" s="39"/>
      <c r="G15" s="39"/>
      <c r="H15" s="39"/>
      <c r="I15" s="49"/>
    </row>
    <row r="16" spans="1:9">
      <c r="A16" s="41"/>
      <c r="B16" s="39"/>
      <c r="C16" s="39"/>
      <c r="D16" s="39"/>
      <c r="E16" s="39"/>
      <c r="F16" s="39"/>
      <c r="G16" s="39"/>
      <c r="H16" s="39"/>
      <c r="I16" s="49"/>
    </row>
    <row r="17" spans="1:9">
      <c r="A17" s="41"/>
      <c r="B17" s="39"/>
      <c r="C17" s="39"/>
      <c r="D17" s="39"/>
      <c r="E17" s="39"/>
      <c r="F17" s="39"/>
      <c r="G17" s="39"/>
      <c r="H17" s="39"/>
      <c r="I17" s="49"/>
    </row>
    <row r="18" spans="1:9">
      <c r="A18" s="39"/>
      <c r="B18" s="39"/>
      <c r="C18" s="42"/>
      <c r="D18" s="105"/>
      <c r="E18" s="105"/>
      <c r="F18" s="39"/>
      <c r="G18" s="39"/>
      <c r="H18" s="54"/>
      <c r="I18" s="28"/>
    </row>
    <row r="19" spans="1:9">
      <c r="A19" s="39"/>
      <c r="B19" s="39"/>
      <c r="C19" s="39"/>
      <c r="D19" s="39"/>
      <c r="E19" s="39"/>
      <c r="F19" s="42"/>
      <c r="G19" s="42"/>
      <c r="H19" s="39"/>
      <c r="I19" s="42"/>
    </row>
    <row r="20" spans="1:9">
      <c r="A20" s="49"/>
      <c r="B20" s="49"/>
      <c r="C20" s="49"/>
      <c r="D20" s="49"/>
      <c r="E20" s="49"/>
      <c r="F20" s="49"/>
      <c r="G20" s="49"/>
      <c r="H20" s="49"/>
      <c r="I20" s="49"/>
    </row>
    <row r="21" spans="1:9" ht="26.25">
      <c r="A21" s="51"/>
      <c r="B21" s="52"/>
      <c r="C21" s="49"/>
      <c r="D21" s="49"/>
      <c r="E21" s="49"/>
      <c r="F21" s="49"/>
      <c r="G21" s="49"/>
    </row>
    <row r="22" spans="1:9">
      <c r="A22" s="49"/>
      <c r="B22" s="53"/>
      <c r="C22" s="49"/>
      <c r="D22" s="49"/>
      <c r="E22" s="49"/>
      <c r="F22" s="49"/>
      <c r="G22" s="49"/>
    </row>
    <row r="23" spans="1:9">
      <c r="A23" s="49"/>
      <c r="B23" s="49"/>
      <c r="C23" s="49"/>
      <c r="D23" s="49"/>
      <c r="E23" s="49"/>
      <c r="F23" s="49"/>
      <c r="G23" s="49"/>
    </row>
  </sheetData>
  <mergeCells count="3">
    <mergeCell ref="F2:G2"/>
    <mergeCell ref="F12:G12"/>
    <mergeCell ref="D2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9" workbookViewId="0">
      <selection activeCell="E37" sqref="E37"/>
    </sheetView>
  </sheetViews>
  <sheetFormatPr defaultRowHeight="14.25"/>
  <cols>
    <col min="1" max="1" width="11.375" customWidth="1"/>
    <col min="2" max="2" width="37.375" bestFit="1" customWidth="1"/>
    <col min="3" max="3" width="17.75" bestFit="1" customWidth="1"/>
    <col min="4" max="4" width="20.125" customWidth="1"/>
    <col min="5" max="5" width="17.125" customWidth="1"/>
    <col min="6" max="6" width="16.25" customWidth="1"/>
    <col min="7" max="7" width="16" customWidth="1"/>
    <col min="8" max="8" width="15" customWidth="1"/>
    <col min="9" max="9" width="18.625" customWidth="1"/>
    <col min="10" max="10" width="11.5" customWidth="1"/>
  </cols>
  <sheetData>
    <row r="1" spans="1:13" ht="23.25">
      <c r="A1" s="43" t="s">
        <v>74</v>
      </c>
    </row>
    <row r="2" spans="1:13" ht="24">
      <c r="A2" s="58" t="s">
        <v>154</v>
      </c>
      <c r="B2" s="54"/>
      <c r="C2" s="42"/>
      <c r="D2" s="190"/>
      <c r="E2" s="190"/>
      <c r="F2" s="190"/>
      <c r="G2" s="54"/>
      <c r="H2" s="3"/>
      <c r="I2" s="3"/>
      <c r="J2" s="3"/>
      <c r="K2" s="3"/>
      <c r="L2" s="3"/>
      <c r="M2" s="3"/>
    </row>
    <row r="3" spans="1:13" ht="63">
      <c r="A3" s="35" t="s">
        <v>1</v>
      </c>
      <c r="B3" s="36" t="s">
        <v>75</v>
      </c>
      <c r="C3" s="36" t="s">
        <v>76</v>
      </c>
      <c r="D3" s="34" t="s">
        <v>77</v>
      </c>
      <c r="E3" s="34" t="s">
        <v>83</v>
      </c>
      <c r="F3" s="34" t="s">
        <v>79</v>
      </c>
      <c r="G3" s="10" t="s">
        <v>80</v>
      </c>
      <c r="H3" s="35" t="s">
        <v>81</v>
      </c>
      <c r="I3" s="35" t="s">
        <v>113</v>
      </c>
      <c r="J3" s="3"/>
      <c r="K3" s="3"/>
      <c r="L3" s="3"/>
      <c r="M3" s="3"/>
    </row>
    <row r="4" spans="1:13" s="134" customFormat="1" ht="105">
      <c r="A4" s="143" t="s">
        <v>31</v>
      </c>
      <c r="B4" s="129" t="s">
        <v>159</v>
      </c>
      <c r="C4" s="142">
        <v>45743</v>
      </c>
      <c r="D4" s="106" t="s">
        <v>78</v>
      </c>
      <c r="E4" s="110" t="s">
        <v>84</v>
      </c>
      <c r="F4" s="140">
        <v>103</v>
      </c>
      <c r="G4" s="110" t="s">
        <v>112</v>
      </c>
      <c r="H4" s="140">
        <v>27</v>
      </c>
      <c r="I4" s="141">
        <f>H4/F4*100%</f>
        <v>0.26213592233009708</v>
      </c>
      <c r="J4" s="133"/>
      <c r="K4" s="133"/>
      <c r="L4" s="133"/>
      <c r="M4" s="133"/>
    </row>
    <row r="5" spans="1:13" ht="21">
      <c r="A5" s="32">
        <v>1</v>
      </c>
      <c r="B5" s="30"/>
      <c r="C5" s="30"/>
      <c r="D5" s="30"/>
      <c r="E5" s="30"/>
      <c r="F5" s="30"/>
      <c r="G5" s="6"/>
      <c r="H5" s="30"/>
      <c r="I5" s="103" t="e">
        <f t="shared" ref="I5:I8" si="0">H5/F5*100%</f>
        <v>#DIV/0!</v>
      </c>
      <c r="J5" s="3"/>
      <c r="K5" s="3"/>
      <c r="L5" s="3"/>
      <c r="M5" s="3"/>
    </row>
    <row r="6" spans="1:13" ht="21">
      <c r="A6" s="32">
        <v>2</v>
      </c>
      <c r="B6" s="30"/>
      <c r="C6" s="30"/>
      <c r="D6" s="30"/>
      <c r="E6" s="30"/>
      <c r="F6" s="30"/>
      <c r="G6" s="6"/>
      <c r="H6" s="30"/>
      <c r="I6" s="103" t="e">
        <f t="shared" si="0"/>
        <v>#DIV/0!</v>
      </c>
      <c r="J6" s="3"/>
      <c r="K6" s="3"/>
      <c r="L6" s="3"/>
      <c r="M6" s="3"/>
    </row>
    <row r="7" spans="1:13" ht="21">
      <c r="A7" s="32">
        <v>3</v>
      </c>
      <c r="B7" s="30"/>
      <c r="C7" s="30"/>
      <c r="D7" s="30"/>
      <c r="E7" s="30"/>
      <c r="F7" s="30"/>
      <c r="G7" s="6"/>
      <c r="H7" s="30"/>
      <c r="I7" s="103" t="e">
        <f t="shared" si="0"/>
        <v>#DIV/0!</v>
      </c>
      <c r="J7" s="3"/>
      <c r="K7" s="3"/>
      <c r="L7" s="3"/>
      <c r="M7" s="3"/>
    </row>
    <row r="8" spans="1:13" ht="21">
      <c r="A8" s="32">
        <v>4</v>
      </c>
      <c r="B8" s="30"/>
      <c r="C8" s="30"/>
      <c r="D8" s="30"/>
      <c r="E8" s="30"/>
      <c r="F8" s="30"/>
      <c r="G8" s="6"/>
      <c r="H8" s="30"/>
      <c r="I8" s="103" t="e">
        <f t="shared" si="0"/>
        <v>#DIV/0!</v>
      </c>
      <c r="J8" s="3"/>
      <c r="K8" s="3"/>
      <c r="L8" s="3"/>
      <c r="M8" s="3"/>
    </row>
    <row r="9" spans="1:13" ht="21">
      <c r="A9" s="46" t="s">
        <v>82</v>
      </c>
      <c r="B9" s="71" t="s">
        <v>99</v>
      </c>
      <c r="C9" s="42"/>
      <c r="D9" s="57"/>
      <c r="E9" s="57"/>
      <c r="F9" s="42"/>
      <c r="G9" s="39"/>
      <c r="H9" s="3"/>
      <c r="I9" s="3"/>
      <c r="J9" s="3"/>
      <c r="K9" s="3"/>
      <c r="L9" s="3"/>
      <c r="M9" s="3"/>
    </row>
    <row r="10" spans="1:13">
      <c r="A10" s="57"/>
      <c r="B10" s="57"/>
      <c r="C10" s="57"/>
      <c r="D10" s="57"/>
      <c r="E10" s="57"/>
      <c r="F10" s="57"/>
      <c r="G10" s="57"/>
    </row>
    <row r="11" spans="1:13">
      <c r="C11" s="57"/>
      <c r="D11" s="57"/>
    </row>
    <row r="12" spans="1:13" ht="24">
      <c r="A12" s="58" t="s">
        <v>155</v>
      </c>
      <c r="B12" s="101"/>
      <c r="C12" s="96"/>
      <c r="D12" s="97"/>
      <c r="E12" s="101"/>
      <c r="F12" s="101"/>
    </row>
    <row r="13" spans="1:13" ht="24">
      <c r="A13" s="61" t="s">
        <v>1</v>
      </c>
      <c r="B13" s="61" t="s">
        <v>88</v>
      </c>
      <c r="C13" s="197" t="s">
        <v>49</v>
      </c>
      <c r="D13" s="197"/>
      <c r="E13" s="201" t="s">
        <v>96</v>
      </c>
      <c r="F13" s="201"/>
    </row>
    <row r="14" spans="1:13" ht="72">
      <c r="A14" s="61"/>
      <c r="B14" s="61"/>
      <c r="C14" s="199"/>
      <c r="D14" s="200"/>
      <c r="E14" s="102" t="s">
        <v>156</v>
      </c>
      <c r="F14" s="102" t="s">
        <v>157</v>
      </c>
    </row>
    <row r="15" spans="1:13" ht="24">
      <c r="A15" s="60">
        <v>1</v>
      </c>
      <c r="B15" s="60"/>
      <c r="C15" s="198"/>
      <c r="D15" s="198"/>
      <c r="E15" s="60"/>
      <c r="F15" s="100"/>
    </row>
    <row r="16" spans="1:13" ht="24">
      <c r="A16" s="60">
        <v>2</v>
      </c>
      <c r="B16" s="60"/>
      <c r="C16" s="198"/>
      <c r="D16" s="198"/>
      <c r="E16" s="60"/>
      <c r="F16" s="100"/>
    </row>
    <row r="17" spans="1:6" ht="24">
      <c r="A17" s="60">
        <v>3</v>
      </c>
      <c r="B17" s="60"/>
      <c r="C17" s="198"/>
      <c r="D17" s="198"/>
      <c r="E17" s="60"/>
      <c r="F17" s="100"/>
    </row>
    <row r="18" spans="1:6" ht="19.5" customHeight="1">
      <c r="E18" s="63">
        <f>SUM(E15:E17)</f>
        <v>0</v>
      </c>
      <c r="F18" s="100">
        <f>SUM(F15:F17)</f>
        <v>0</v>
      </c>
    </row>
    <row r="19" spans="1:6" ht="19.5" customHeight="1">
      <c r="B19" s="144" t="s">
        <v>110</v>
      </c>
      <c r="C19" t="s">
        <v>158</v>
      </c>
    </row>
    <row r="20" spans="1:6" ht="21.75" customHeight="1"/>
    <row r="21" spans="1:6">
      <c r="A21" s="57"/>
    </row>
    <row r="22" spans="1:6" ht="24">
      <c r="A22" s="152" t="s">
        <v>175</v>
      </c>
    </row>
    <row r="23" spans="1:6" ht="20.25">
      <c r="A23" s="146" t="s">
        <v>169</v>
      </c>
      <c r="B23" s="146" t="s">
        <v>167</v>
      </c>
      <c r="C23" s="193" t="s">
        <v>164</v>
      </c>
      <c r="D23" s="194"/>
      <c r="E23" s="195" t="s">
        <v>170</v>
      </c>
    </row>
    <row r="24" spans="1:6" ht="20.25">
      <c r="A24" s="146" t="s">
        <v>168</v>
      </c>
      <c r="B24" s="146" t="s">
        <v>171</v>
      </c>
      <c r="C24" s="146" t="s">
        <v>165</v>
      </c>
      <c r="D24" s="146" t="s">
        <v>166</v>
      </c>
      <c r="E24" s="196"/>
    </row>
    <row r="25" spans="1:6" ht="42.75">
      <c r="A25" s="147" t="s">
        <v>31</v>
      </c>
      <c r="B25" s="151" t="s">
        <v>172</v>
      </c>
      <c r="C25" s="149" t="s">
        <v>173</v>
      </c>
      <c r="D25" s="148"/>
      <c r="E25" s="150" t="s">
        <v>174</v>
      </c>
    </row>
    <row r="26" spans="1:6">
      <c r="A26" s="153">
        <v>1</v>
      </c>
      <c r="B26" s="63"/>
      <c r="C26" s="63"/>
      <c r="D26" s="63"/>
      <c r="E26" s="63"/>
    </row>
    <row r="27" spans="1:6">
      <c r="A27" s="153">
        <v>2</v>
      </c>
      <c r="B27" s="63"/>
      <c r="C27" s="63"/>
      <c r="D27" s="63"/>
      <c r="E27" s="63"/>
    </row>
    <row r="28" spans="1:6">
      <c r="A28" s="153">
        <v>3</v>
      </c>
      <c r="B28" s="63"/>
      <c r="C28" s="63"/>
      <c r="D28" s="63"/>
      <c r="E28" s="63"/>
    </row>
    <row r="29" spans="1:6">
      <c r="A29" s="153">
        <v>4</v>
      </c>
      <c r="B29" s="63"/>
      <c r="C29" s="63"/>
      <c r="D29" s="63"/>
      <c r="E29" s="63"/>
    </row>
    <row r="30" spans="1:6">
      <c r="A30" s="153">
        <v>5</v>
      </c>
      <c r="B30" s="63"/>
      <c r="C30" s="63"/>
      <c r="D30" s="63"/>
      <c r="E30" s="63"/>
    </row>
    <row r="31" spans="1:6">
      <c r="A31" s="153">
        <v>6</v>
      </c>
      <c r="B31" s="63"/>
      <c r="C31" s="63"/>
      <c r="D31" s="63"/>
      <c r="E31" s="63"/>
    </row>
    <row r="32" spans="1:6">
      <c r="A32" s="153">
        <v>7</v>
      </c>
      <c r="B32" s="63"/>
      <c r="C32" s="63"/>
      <c r="D32" s="63"/>
      <c r="E32" s="63"/>
    </row>
    <row r="33" spans="1:5">
      <c r="A33" s="153">
        <v>8</v>
      </c>
      <c r="B33" s="63"/>
      <c r="C33" s="63"/>
      <c r="D33" s="63"/>
      <c r="E33" s="63"/>
    </row>
    <row r="34" spans="1:5">
      <c r="E34" s="154">
        <f>COUNTA(E26:E33)</f>
        <v>0</v>
      </c>
    </row>
    <row r="36" spans="1:5" ht="22.5">
      <c r="A36" s="144" t="s">
        <v>160</v>
      </c>
    </row>
    <row r="37" spans="1:5">
      <c r="A37" s="145"/>
    </row>
    <row r="38" spans="1:5">
      <c r="A38" s="145" t="s">
        <v>162</v>
      </c>
    </row>
    <row r="39" spans="1:5">
      <c r="A39" s="145" t="s">
        <v>163</v>
      </c>
    </row>
    <row r="40" spans="1:5">
      <c r="A40" s="145" t="s">
        <v>161</v>
      </c>
    </row>
  </sheetData>
  <mergeCells count="9">
    <mergeCell ref="C23:D23"/>
    <mergeCell ref="E23:E24"/>
    <mergeCell ref="D2:F2"/>
    <mergeCell ref="C13:D13"/>
    <mergeCell ref="C15:D15"/>
    <mergeCell ref="C16:D16"/>
    <mergeCell ref="C17:D17"/>
    <mergeCell ref="C14:D14"/>
    <mergeCell ref="E13:F13"/>
  </mergeCells>
  <hyperlinks>
    <hyperlink ref="E25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สรุปผลการดำเนินงาน</vt:lpstr>
      <vt:lpstr>รายชื่อสมาชิกศูนย์</vt:lpstr>
      <vt:lpstr>KPI I. ด้านแผนงานวิจัย </vt:lpstr>
      <vt:lpstr>KPI II. ด้านทุนวิจัย </vt:lpstr>
      <vt:lpstr>KPI III.ด้านผลงานวิจัยตีพิมพ์  </vt:lpstr>
      <vt:lpstr>KPI IV. ด้านนวัตกรรม </vt:lpstr>
      <vt:lpstr>KPI V. ด้านการขับเคลื่อน</vt:lpstr>
      <vt:lpstr>สรุปผลการดำเนินงาน!_Hlk118522219</vt:lpstr>
    </vt:vector>
  </TitlesOfParts>
  <Company>CDT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Walailak University</dc:creator>
  <cp:lastModifiedBy>Walailak University</cp:lastModifiedBy>
  <dcterms:created xsi:type="dcterms:W3CDTF">2023-01-05T04:13:49Z</dcterms:created>
  <dcterms:modified xsi:type="dcterms:W3CDTF">2025-04-11T08:32:13Z</dcterms:modified>
</cp:coreProperties>
</file>